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1'!$A$11:$DF$170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_xlnm.Print_Area" localSheetId="0">'СДП 1'!$A$1:$CZ$170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Y169" i="1" l="1"/>
  <c r="CY168" i="1"/>
  <c r="CY167" i="1"/>
  <c r="CY166" i="1"/>
  <c r="CY165" i="1"/>
  <c r="CY164" i="1"/>
  <c r="CY163" i="1"/>
  <c r="CY162" i="1"/>
  <c r="CS161" i="1"/>
  <c r="CQ161" i="1"/>
  <c r="CO161" i="1"/>
  <c r="CM161" i="1"/>
  <c r="CK161" i="1"/>
  <c r="CI161" i="1"/>
  <c r="CG161" i="1"/>
  <c r="CE161" i="1"/>
  <c r="CC161" i="1"/>
  <c r="CA161" i="1"/>
  <c r="BY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CY160" i="1"/>
  <c r="CY159" i="1"/>
  <c r="CY158" i="1"/>
  <c r="CY157" i="1"/>
  <c r="CY156" i="1"/>
  <c r="CS155" i="1"/>
  <c r="CQ155" i="1"/>
  <c r="CO155" i="1"/>
  <c r="CM155" i="1"/>
  <c r="CK155" i="1"/>
  <c r="CI155" i="1"/>
  <c r="CG155" i="1"/>
  <c r="CE155" i="1"/>
  <c r="CC155" i="1"/>
  <c r="CA155" i="1"/>
  <c r="BY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CY154" i="1"/>
  <c r="CY153" i="1"/>
  <c r="CY152" i="1"/>
  <c r="CY151" i="1"/>
  <c r="CS150" i="1"/>
  <c r="CQ150" i="1"/>
  <c r="CO150" i="1"/>
  <c r="CM150" i="1"/>
  <c r="CK150" i="1"/>
  <c r="CI150" i="1"/>
  <c r="CG150" i="1"/>
  <c r="CE150" i="1"/>
  <c r="CC150" i="1"/>
  <c r="CA150" i="1"/>
  <c r="BY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CY149" i="1"/>
  <c r="CY148" i="1"/>
  <c r="CY147" i="1"/>
  <c r="CS146" i="1"/>
  <c r="CQ146" i="1"/>
  <c r="CO146" i="1"/>
  <c r="CM146" i="1"/>
  <c r="CK146" i="1"/>
  <c r="CI146" i="1"/>
  <c r="CG146" i="1"/>
  <c r="CE146" i="1"/>
  <c r="CC146" i="1"/>
  <c r="CA146" i="1"/>
  <c r="BY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CY145" i="1"/>
  <c r="CY144" i="1" s="1"/>
  <c r="CS144" i="1"/>
  <c r="CQ144" i="1"/>
  <c r="CO144" i="1"/>
  <c r="CM144" i="1"/>
  <c r="CK144" i="1"/>
  <c r="CI144" i="1"/>
  <c r="CG144" i="1"/>
  <c r="CE144" i="1"/>
  <c r="CC144" i="1"/>
  <c r="CA144" i="1"/>
  <c r="BY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CY143" i="1"/>
  <c r="CY142" i="1"/>
  <c r="CY141" i="1"/>
  <c r="CY140" i="1"/>
  <c r="CY139" i="1"/>
  <c r="CY138" i="1"/>
  <c r="CY137" i="1"/>
  <c r="CS136" i="1"/>
  <c r="CQ136" i="1"/>
  <c r="CO136" i="1"/>
  <c r="CM136" i="1"/>
  <c r="CK136" i="1"/>
  <c r="CI136" i="1"/>
  <c r="CG136" i="1"/>
  <c r="CE136" i="1"/>
  <c r="CC136" i="1"/>
  <c r="CA136" i="1"/>
  <c r="BY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CY135" i="1"/>
  <c r="CY134" i="1"/>
  <c r="CY133" i="1"/>
  <c r="CY132" i="1"/>
  <c r="CY131" i="1"/>
  <c r="CY130" i="1"/>
  <c r="CS129" i="1"/>
  <c r="CQ129" i="1"/>
  <c r="CO129" i="1"/>
  <c r="CM129" i="1"/>
  <c r="CK129" i="1"/>
  <c r="CI129" i="1"/>
  <c r="CG129" i="1"/>
  <c r="CE129" i="1"/>
  <c r="CC129" i="1"/>
  <c r="CA129" i="1"/>
  <c r="BY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CY128" i="1"/>
  <c r="CY127" i="1"/>
  <c r="CY126" i="1"/>
  <c r="CY125" i="1"/>
  <c r="CY124" i="1"/>
  <c r="CY123" i="1"/>
  <c r="CS122" i="1"/>
  <c r="CQ122" i="1"/>
  <c r="CO122" i="1"/>
  <c r="CM122" i="1"/>
  <c r="CK122" i="1"/>
  <c r="CI122" i="1"/>
  <c r="CG122" i="1"/>
  <c r="CE122" i="1"/>
  <c r="CC122" i="1"/>
  <c r="CA122" i="1"/>
  <c r="BY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CY121" i="1"/>
  <c r="CY120" i="1"/>
  <c r="CY119" i="1"/>
  <c r="CY118" i="1"/>
  <c r="CS117" i="1"/>
  <c r="CQ117" i="1"/>
  <c r="CO117" i="1"/>
  <c r="CM117" i="1"/>
  <c r="CK117" i="1"/>
  <c r="CI117" i="1"/>
  <c r="CG117" i="1"/>
  <c r="CE117" i="1"/>
  <c r="CC117" i="1"/>
  <c r="CA117" i="1"/>
  <c r="BY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CY116" i="1"/>
  <c r="CY115" i="1" s="1"/>
  <c r="CS115" i="1"/>
  <c r="CQ115" i="1"/>
  <c r="CO115" i="1"/>
  <c r="CM115" i="1"/>
  <c r="CK115" i="1"/>
  <c r="CI115" i="1"/>
  <c r="CG115" i="1"/>
  <c r="CE115" i="1"/>
  <c r="CC115" i="1"/>
  <c r="CA115" i="1"/>
  <c r="BY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CY114" i="1"/>
  <c r="CY113" i="1" s="1"/>
  <c r="CS113" i="1"/>
  <c r="CQ113" i="1"/>
  <c r="CO113" i="1"/>
  <c r="CM113" i="1"/>
  <c r="CK113" i="1"/>
  <c r="CI113" i="1"/>
  <c r="CG113" i="1"/>
  <c r="CE113" i="1"/>
  <c r="CC113" i="1"/>
  <c r="CA113" i="1"/>
  <c r="BY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CY112" i="1"/>
  <c r="CY111" i="1" s="1"/>
  <c r="CS111" i="1"/>
  <c r="CQ111" i="1"/>
  <c r="CO111" i="1"/>
  <c r="CM111" i="1"/>
  <c r="CK111" i="1"/>
  <c r="CI111" i="1"/>
  <c r="CG111" i="1"/>
  <c r="CE111" i="1"/>
  <c r="CC111" i="1"/>
  <c r="CA111" i="1"/>
  <c r="BY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CY110" i="1"/>
  <c r="CY109" i="1"/>
  <c r="CY108" i="1"/>
  <c r="CS107" i="1"/>
  <c r="CQ107" i="1"/>
  <c r="CO107" i="1"/>
  <c r="CM107" i="1"/>
  <c r="CK107" i="1"/>
  <c r="CI107" i="1"/>
  <c r="CG107" i="1"/>
  <c r="CE107" i="1"/>
  <c r="CC107" i="1"/>
  <c r="CA107" i="1"/>
  <c r="BY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CY106" i="1"/>
  <c r="CY105" i="1" s="1"/>
  <c r="CS106" i="1"/>
  <c r="CS105" i="1" s="1"/>
  <c r="CQ105" i="1"/>
  <c r="CO105" i="1"/>
  <c r="CM105" i="1"/>
  <c r="CK105" i="1"/>
  <c r="CI105" i="1"/>
  <c r="CG105" i="1"/>
  <c r="CE105" i="1"/>
  <c r="CC105" i="1"/>
  <c r="CA105" i="1"/>
  <c r="BY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CY104" i="1"/>
  <c r="CY103" i="1" s="1"/>
  <c r="CS104" i="1"/>
  <c r="CS103" i="1"/>
  <c r="CQ103" i="1"/>
  <c r="CO103" i="1"/>
  <c r="CM103" i="1"/>
  <c r="CK103" i="1"/>
  <c r="CI103" i="1"/>
  <c r="CG103" i="1"/>
  <c r="CE103" i="1"/>
  <c r="CC103" i="1"/>
  <c r="CA103" i="1"/>
  <c r="BY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CY102" i="1"/>
  <c r="CY101" i="1"/>
  <c r="CS100" i="1"/>
  <c r="CQ100" i="1"/>
  <c r="CO100" i="1"/>
  <c r="CM100" i="1"/>
  <c r="CK100" i="1"/>
  <c r="CI100" i="1"/>
  <c r="CG100" i="1"/>
  <c r="CE100" i="1"/>
  <c r="CC100" i="1"/>
  <c r="CA100" i="1"/>
  <c r="BY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CY99" i="1"/>
  <c r="CY98" i="1"/>
  <c r="CY97" i="1"/>
  <c r="CY96" i="1"/>
  <c r="CY95" i="1"/>
  <c r="CY94" i="1"/>
  <c r="R94" i="1"/>
  <c r="CS93" i="1"/>
  <c r="CQ93" i="1"/>
  <c r="CO93" i="1"/>
  <c r="CM93" i="1"/>
  <c r="CK93" i="1"/>
  <c r="CI93" i="1"/>
  <c r="CG93" i="1"/>
  <c r="CE93" i="1"/>
  <c r="CC93" i="1"/>
  <c r="CA93" i="1"/>
  <c r="BY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CY92" i="1"/>
  <c r="CY91" i="1"/>
  <c r="CY90" i="1"/>
  <c r="CY89" i="1"/>
  <c r="CY88" i="1"/>
  <c r="CY87" i="1"/>
  <c r="CS86" i="1"/>
  <c r="CQ86" i="1"/>
  <c r="CO86" i="1"/>
  <c r="CM86" i="1"/>
  <c r="CK86" i="1"/>
  <c r="CI86" i="1"/>
  <c r="CG86" i="1"/>
  <c r="CE86" i="1"/>
  <c r="CC86" i="1"/>
  <c r="CA86" i="1"/>
  <c r="BY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CY85" i="1"/>
  <c r="CY84" i="1"/>
  <c r="CY83" i="1"/>
  <c r="CY82" i="1"/>
  <c r="CY81" i="1"/>
  <c r="CY80" i="1"/>
  <c r="CY79" i="1"/>
  <c r="CY78" i="1"/>
  <c r="CY77" i="1"/>
  <c r="CY76" i="1"/>
  <c r="CY75" i="1"/>
  <c r="CS74" i="1"/>
  <c r="CQ74" i="1"/>
  <c r="CO74" i="1"/>
  <c r="CM74" i="1"/>
  <c r="CK74" i="1"/>
  <c r="CI74" i="1"/>
  <c r="CG74" i="1"/>
  <c r="CE74" i="1"/>
  <c r="CC74" i="1"/>
  <c r="CA74" i="1"/>
  <c r="BY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CY73" i="1"/>
  <c r="CY72" i="1"/>
  <c r="CY71" i="1"/>
  <c r="CY70" i="1"/>
  <c r="CY69" i="1" s="1"/>
  <c r="CS69" i="1"/>
  <c r="CQ69" i="1"/>
  <c r="CO69" i="1"/>
  <c r="CM69" i="1"/>
  <c r="CK69" i="1"/>
  <c r="CI69" i="1"/>
  <c r="CG69" i="1"/>
  <c r="CE69" i="1"/>
  <c r="CC69" i="1"/>
  <c r="CA69" i="1"/>
  <c r="BY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CY68" i="1"/>
  <c r="CY67" i="1" s="1"/>
  <c r="CS67" i="1"/>
  <c r="CQ67" i="1"/>
  <c r="CO67" i="1"/>
  <c r="CM67" i="1"/>
  <c r="CK67" i="1"/>
  <c r="CI67" i="1"/>
  <c r="CG67" i="1"/>
  <c r="CE67" i="1"/>
  <c r="CC67" i="1"/>
  <c r="CA67" i="1"/>
  <c r="BY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CY66" i="1"/>
  <c r="CY65" i="1"/>
  <c r="CY64" i="1" s="1"/>
  <c r="CS64" i="1"/>
  <c r="CQ64" i="1"/>
  <c r="CO64" i="1"/>
  <c r="CM64" i="1"/>
  <c r="CK64" i="1"/>
  <c r="CI64" i="1"/>
  <c r="CG64" i="1"/>
  <c r="CE64" i="1"/>
  <c r="CC64" i="1"/>
  <c r="CA64" i="1"/>
  <c r="BY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CY63" i="1"/>
  <c r="CS62" i="1"/>
  <c r="CY62" i="1" s="1"/>
  <c r="CY61" i="1" s="1"/>
  <c r="CQ61" i="1"/>
  <c r="CO61" i="1"/>
  <c r="CM61" i="1"/>
  <c r="CK61" i="1"/>
  <c r="CI61" i="1"/>
  <c r="CG61" i="1"/>
  <c r="CE61" i="1"/>
  <c r="CC61" i="1"/>
  <c r="CA61" i="1"/>
  <c r="BY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CY60" i="1"/>
  <c r="CY59" i="1"/>
  <c r="CY58" i="1" s="1"/>
  <c r="CS58" i="1"/>
  <c r="CQ58" i="1"/>
  <c r="CO58" i="1"/>
  <c r="CM58" i="1"/>
  <c r="CK58" i="1"/>
  <c r="CI58" i="1"/>
  <c r="CG58" i="1"/>
  <c r="CE58" i="1"/>
  <c r="CC58" i="1"/>
  <c r="CA58" i="1"/>
  <c r="BY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CY57" i="1"/>
  <c r="CY56" i="1"/>
  <c r="CY55" i="1" s="1"/>
  <c r="CS55" i="1"/>
  <c r="CQ55" i="1"/>
  <c r="CO55" i="1"/>
  <c r="CM55" i="1"/>
  <c r="CK55" i="1"/>
  <c r="CI55" i="1"/>
  <c r="CG55" i="1"/>
  <c r="CE55" i="1"/>
  <c r="CC55" i="1"/>
  <c r="CA55" i="1"/>
  <c r="BY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CY54" i="1"/>
  <c r="CY53" i="1"/>
  <c r="CY52" i="1"/>
  <c r="CY51" i="1"/>
  <c r="CY50" i="1"/>
  <c r="CY49" i="1"/>
  <c r="CY48" i="1"/>
  <c r="CY47" i="1"/>
  <c r="CY46" i="1"/>
  <c r="CY45" i="1"/>
  <c r="CY44" i="1" s="1"/>
  <c r="CS44" i="1"/>
  <c r="CQ44" i="1"/>
  <c r="CO44" i="1"/>
  <c r="CM44" i="1"/>
  <c r="CK44" i="1"/>
  <c r="CI44" i="1"/>
  <c r="CG44" i="1"/>
  <c r="CE44" i="1"/>
  <c r="CC44" i="1"/>
  <c r="CA44" i="1"/>
  <c r="BY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CY43" i="1"/>
  <c r="CY42" i="1"/>
  <c r="CY41" i="1" s="1"/>
  <c r="CS41" i="1"/>
  <c r="CQ41" i="1"/>
  <c r="CO41" i="1"/>
  <c r="CM41" i="1"/>
  <c r="CK41" i="1"/>
  <c r="CI41" i="1"/>
  <c r="CG41" i="1"/>
  <c r="CE41" i="1"/>
  <c r="CC41" i="1"/>
  <c r="CA41" i="1"/>
  <c r="BY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CY40" i="1"/>
  <c r="CY39" i="1" s="1"/>
  <c r="CS39" i="1"/>
  <c r="CQ39" i="1"/>
  <c r="CO39" i="1"/>
  <c r="CM39" i="1"/>
  <c r="CK39" i="1"/>
  <c r="CI39" i="1"/>
  <c r="CG39" i="1"/>
  <c r="CE39" i="1"/>
  <c r="CC39" i="1"/>
  <c r="CA39" i="1"/>
  <c r="BY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CY38" i="1"/>
  <c r="CY37" i="1"/>
  <c r="CY36" i="1" s="1"/>
  <c r="CS36" i="1"/>
  <c r="CQ36" i="1"/>
  <c r="CO36" i="1"/>
  <c r="CM36" i="1"/>
  <c r="CK36" i="1"/>
  <c r="CI36" i="1"/>
  <c r="CG36" i="1"/>
  <c r="CE36" i="1"/>
  <c r="CC36" i="1"/>
  <c r="CA36" i="1"/>
  <c r="BY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CY35" i="1"/>
  <c r="CY34" i="1"/>
  <c r="CY33" i="1"/>
  <c r="CS32" i="1"/>
  <c r="CQ32" i="1"/>
  <c r="CO32" i="1"/>
  <c r="CM32" i="1"/>
  <c r="CK32" i="1"/>
  <c r="CI32" i="1"/>
  <c r="CG32" i="1"/>
  <c r="CE32" i="1"/>
  <c r="CC32" i="1"/>
  <c r="CA32" i="1"/>
  <c r="BY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CY31" i="1"/>
  <c r="CY30" i="1" s="1"/>
  <c r="CS30" i="1"/>
  <c r="CQ30" i="1"/>
  <c r="CO30" i="1"/>
  <c r="CM30" i="1"/>
  <c r="CK30" i="1"/>
  <c r="CI30" i="1"/>
  <c r="CG30" i="1"/>
  <c r="CE30" i="1"/>
  <c r="CC30" i="1"/>
  <c r="CA30" i="1"/>
  <c r="BY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CY29" i="1"/>
  <c r="CY28" i="1" s="1"/>
  <c r="CS28" i="1"/>
  <c r="CQ28" i="1"/>
  <c r="CO28" i="1"/>
  <c r="CM28" i="1"/>
  <c r="CK28" i="1"/>
  <c r="CI28" i="1"/>
  <c r="CG28" i="1"/>
  <c r="CE28" i="1"/>
  <c r="CC28" i="1"/>
  <c r="CA28" i="1"/>
  <c r="BY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CY27" i="1"/>
  <c r="CY26" i="1" s="1"/>
  <c r="CS26" i="1"/>
  <c r="CQ26" i="1"/>
  <c r="CO26" i="1"/>
  <c r="CM26" i="1"/>
  <c r="CK26" i="1"/>
  <c r="CI26" i="1"/>
  <c r="CG26" i="1"/>
  <c r="CE26" i="1"/>
  <c r="CC26" i="1"/>
  <c r="CA26" i="1"/>
  <c r="BY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CY25" i="1"/>
  <c r="CY24" i="1" s="1"/>
  <c r="CS24" i="1"/>
  <c r="CQ24" i="1"/>
  <c r="CO24" i="1"/>
  <c r="CM24" i="1"/>
  <c r="CK24" i="1"/>
  <c r="CI24" i="1"/>
  <c r="CG24" i="1"/>
  <c r="CE24" i="1"/>
  <c r="CC24" i="1"/>
  <c r="CA24" i="1"/>
  <c r="BY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CY23" i="1"/>
  <c r="CY22" i="1" s="1"/>
  <c r="CS22" i="1"/>
  <c r="CQ22" i="1"/>
  <c r="CO22" i="1"/>
  <c r="CM22" i="1"/>
  <c r="CK22" i="1"/>
  <c r="CI22" i="1"/>
  <c r="CG22" i="1"/>
  <c r="CE22" i="1"/>
  <c r="CC22" i="1"/>
  <c r="CA22" i="1"/>
  <c r="BY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CY21" i="1"/>
  <c r="CY20" i="1"/>
  <c r="CY19" i="1"/>
  <c r="DC19" i="1" s="1"/>
  <c r="CY18" i="1"/>
  <c r="DA18" i="1" s="1"/>
  <c r="CW17" i="1"/>
  <c r="CU17" i="1"/>
  <c r="AB17" i="1"/>
  <c r="CY16" i="1"/>
  <c r="CY15" i="1"/>
  <c r="CY14" i="1"/>
  <c r="D14" i="1"/>
  <c r="D15" i="1" s="1"/>
  <c r="CY13" i="1"/>
  <c r="CT13" i="1"/>
  <c r="CR13" i="1"/>
  <c r="CP13" i="1"/>
  <c r="CN13" i="1"/>
  <c r="CL13" i="1"/>
  <c r="CJ13" i="1"/>
  <c r="CH13" i="1"/>
  <c r="CF13" i="1"/>
  <c r="CD13" i="1"/>
  <c r="CB13" i="1"/>
  <c r="BZ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CW12" i="1"/>
  <c r="CW170" i="1" s="1"/>
  <c r="CU12" i="1"/>
  <c r="CU170" i="1" s="1"/>
  <c r="CS12" i="1"/>
  <c r="CQ12" i="1"/>
  <c r="CQ170" i="1" s="1"/>
  <c r="CO12" i="1"/>
  <c r="CM12" i="1"/>
  <c r="CM170" i="1" s="1"/>
  <c r="CK12" i="1"/>
  <c r="CI12" i="1"/>
  <c r="CI170" i="1" s="1"/>
  <c r="CG12" i="1"/>
  <c r="CE12" i="1"/>
  <c r="CE170" i="1" s="1"/>
  <c r="CC12" i="1"/>
  <c r="CA12" i="1"/>
  <c r="CA170" i="1" s="1"/>
  <c r="BY12" i="1"/>
  <c r="BV12" i="1"/>
  <c r="BV170" i="1" s="1"/>
  <c r="BT12" i="1"/>
  <c r="BR12" i="1"/>
  <c r="BR170" i="1" s="1"/>
  <c r="BP12" i="1"/>
  <c r="BN12" i="1"/>
  <c r="BN170" i="1" s="1"/>
  <c r="BL12" i="1"/>
  <c r="BJ12" i="1"/>
  <c r="BJ170" i="1" s="1"/>
  <c r="BH12" i="1"/>
  <c r="BF12" i="1"/>
  <c r="BF170" i="1" s="1"/>
  <c r="BD12" i="1"/>
  <c r="BB12" i="1"/>
  <c r="BB170" i="1" s="1"/>
  <c r="AZ12" i="1"/>
  <c r="AX12" i="1"/>
  <c r="AX170" i="1" s="1"/>
  <c r="AV12" i="1"/>
  <c r="AT12" i="1"/>
  <c r="AT170" i="1" s="1"/>
  <c r="AR12" i="1"/>
  <c r="AP12" i="1"/>
  <c r="AP170" i="1" s="1"/>
  <c r="AN12" i="1"/>
  <c r="AL12" i="1"/>
  <c r="AL170" i="1" s="1"/>
  <c r="AJ12" i="1"/>
  <c r="AH12" i="1"/>
  <c r="AH170" i="1" s="1"/>
  <c r="AF12" i="1"/>
  <c r="AD12" i="1"/>
  <c r="AD170" i="1" s="1"/>
  <c r="AB12" i="1"/>
  <c r="Z12" i="1"/>
  <c r="Z170" i="1" s="1"/>
  <c r="X12" i="1"/>
  <c r="V12" i="1"/>
  <c r="V170" i="1" s="1"/>
  <c r="T12" i="1"/>
  <c r="R12" i="1"/>
  <c r="R170" i="1" s="1"/>
  <c r="P12" i="1"/>
  <c r="N12" i="1"/>
  <c r="N170" i="1" s="1"/>
  <c r="CY146" i="1" l="1"/>
  <c r="CY117" i="1"/>
  <c r="CY155" i="1"/>
  <c r="CY161" i="1"/>
  <c r="Y14" i="1"/>
  <c r="BE14" i="1"/>
  <c r="CY17" i="1"/>
  <c r="CY12" i="1" s="1"/>
  <c r="CY74" i="1"/>
  <c r="BM14" i="1"/>
  <c r="CY129" i="1"/>
  <c r="CL14" i="1"/>
  <c r="CY86" i="1"/>
  <c r="CY150" i="1"/>
  <c r="AG14" i="1"/>
  <c r="CT14" i="1"/>
  <c r="CY107" i="1"/>
  <c r="CZ13" i="1"/>
  <c r="Q14" i="1"/>
  <c r="AW14" i="1"/>
  <c r="CD14" i="1"/>
  <c r="DA19" i="1"/>
  <c r="CY100" i="1"/>
  <c r="CY136" i="1"/>
  <c r="CY122" i="1"/>
  <c r="DA17" i="1"/>
  <c r="AO14" i="1"/>
  <c r="BU14" i="1"/>
  <c r="CY32" i="1"/>
  <c r="CP15" i="1"/>
  <c r="CH15" i="1"/>
  <c r="BZ15" i="1"/>
  <c r="BQ15" i="1"/>
  <c r="BI15" i="1"/>
  <c r="BA15" i="1"/>
  <c r="AS15" i="1"/>
  <c r="AK15" i="1"/>
  <c r="AC15" i="1"/>
  <c r="U15" i="1"/>
  <c r="CR15" i="1"/>
  <c r="BS15" i="1"/>
  <c r="AU15" i="1"/>
  <c r="W15" i="1"/>
  <c r="CN15" i="1"/>
  <c r="CF15" i="1"/>
  <c r="BW15" i="1"/>
  <c r="BO15" i="1"/>
  <c r="BG15" i="1"/>
  <c r="AY15" i="1"/>
  <c r="AQ15" i="1"/>
  <c r="AI15" i="1"/>
  <c r="AA15" i="1"/>
  <c r="S15" i="1"/>
  <c r="D16" i="1"/>
  <c r="CB15" i="1"/>
  <c r="BK15" i="1"/>
  <c r="AM15" i="1"/>
  <c r="O15" i="1"/>
  <c r="CT15" i="1"/>
  <c r="CL15" i="1"/>
  <c r="CD15" i="1"/>
  <c r="BU15" i="1"/>
  <c r="BM15" i="1"/>
  <c r="BE15" i="1"/>
  <c r="AW15" i="1"/>
  <c r="AO15" i="1"/>
  <c r="AG15" i="1"/>
  <c r="Y15" i="1"/>
  <c r="Q15" i="1"/>
  <c r="CJ15" i="1"/>
  <c r="BC15" i="1"/>
  <c r="AE15" i="1"/>
  <c r="DC18" i="1"/>
  <c r="DC17" i="1" s="1"/>
  <c r="DD17" i="1" s="1"/>
  <c r="S14" i="1"/>
  <c r="AA14" i="1"/>
  <c r="AI14" i="1"/>
  <c r="AQ14" i="1"/>
  <c r="AY14" i="1"/>
  <c r="BG14" i="1"/>
  <c r="BO14" i="1"/>
  <c r="BW14" i="1"/>
  <c r="CF14" i="1"/>
  <c r="CN14" i="1"/>
  <c r="T170" i="1"/>
  <c r="X170" i="1"/>
  <c r="AF170" i="1"/>
  <c r="AN170" i="1"/>
  <c r="AZ170" i="1"/>
  <c r="BH170" i="1"/>
  <c r="BP170" i="1"/>
  <c r="BY170" i="1"/>
  <c r="CG170" i="1"/>
  <c r="CO170" i="1"/>
  <c r="U14" i="1"/>
  <c r="AC14" i="1"/>
  <c r="AK14" i="1"/>
  <c r="AS14" i="1"/>
  <c r="BA14" i="1"/>
  <c r="BI14" i="1"/>
  <c r="BQ14" i="1"/>
  <c r="BZ14" i="1"/>
  <c r="CH14" i="1"/>
  <c r="CP14" i="1"/>
  <c r="P170" i="1"/>
  <c r="AB170" i="1"/>
  <c r="AJ170" i="1"/>
  <c r="AR170" i="1"/>
  <c r="AV170" i="1"/>
  <c r="BD170" i="1"/>
  <c r="BL170" i="1"/>
  <c r="BT170" i="1"/>
  <c r="CC170" i="1"/>
  <c r="CK170" i="1"/>
  <c r="O14" i="1"/>
  <c r="W14" i="1"/>
  <c r="AE14" i="1"/>
  <c r="AM14" i="1"/>
  <c r="AU14" i="1"/>
  <c r="BC14" i="1"/>
  <c r="BK14" i="1"/>
  <c r="BS14" i="1"/>
  <c r="CB14" i="1"/>
  <c r="CJ14" i="1"/>
  <c r="CR14" i="1"/>
  <c r="CS61" i="1"/>
  <c r="CS170" i="1" s="1"/>
  <c r="CY93" i="1"/>
  <c r="DB17" i="1" l="1"/>
  <c r="CY170" i="1"/>
  <c r="CN16" i="1"/>
  <c r="CF16" i="1"/>
  <c r="BW16" i="1"/>
  <c r="BO16" i="1"/>
  <c r="BG16" i="1"/>
  <c r="AY16" i="1"/>
  <c r="AQ16" i="1"/>
  <c r="AI16" i="1"/>
  <c r="AA16" i="1"/>
  <c r="S16" i="1"/>
  <c r="BZ16" i="1"/>
  <c r="AS16" i="1"/>
  <c r="AC16" i="1"/>
  <c r="CT16" i="1"/>
  <c r="CL16" i="1"/>
  <c r="CD16" i="1"/>
  <c r="BU16" i="1"/>
  <c r="BM16" i="1"/>
  <c r="BE16" i="1"/>
  <c r="AW16" i="1"/>
  <c r="AO16" i="1"/>
  <c r="AG16" i="1"/>
  <c r="Y16" i="1"/>
  <c r="Q16" i="1"/>
  <c r="CP16" i="1"/>
  <c r="CH16" i="1"/>
  <c r="BQ16" i="1"/>
  <c r="BA16" i="1"/>
  <c r="AK16" i="1"/>
  <c r="D17" i="1"/>
  <c r="D18" i="1" s="1"/>
  <c r="CR16" i="1"/>
  <c r="CJ16" i="1"/>
  <c r="CB16" i="1"/>
  <c r="BS16" i="1"/>
  <c r="BK16" i="1"/>
  <c r="BC16" i="1"/>
  <c r="AU16" i="1"/>
  <c r="AM16" i="1"/>
  <c r="AE16" i="1"/>
  <c r="W16" i="1"/>
  <c r="O16" i="1"/>
  <c r="BI16" i="1"/>
  <c r="U16" i="1"/>
  <c r="CZ14" i="1"/>
  <c r="CZ15" i="1"/>
  <c r="CZ16" i="1" l="1"/>
  <c r="AC18" i="1"/>
  <c r="D19" i="1"/>
  <c r="CZ18" i="1" l="1"/>
  <c r="DB18" i="1" s="1"/>
  <c r="CV19" i="1"/>
  <c r="CV17" i="1" s="1"/>
  <c r="CV12" i="1" s="1"/>
  <c r="CV170" i="1" s="1"/>
  <c r="D20" i="1"/>
  <c r="AC19" i="1"/>
  <c r="CX19" i="1"/>
  <c r="CX17" i="1" s="1"/>
  <c r="CX12" i="1" s="1"/>
  <c r="CX170" i="1" s="1"/>
  <c r="CZ19" i="1" l="1"/>
  <c r="DB19" i="1" s="1"/>
  <c r="AC17" i="1"/>
  <c r="D21" i="1"/>
  <c r="CR20" i="1"/>
  <c r="CJ20" i="1"/>
  <c r="CB20" i="1"/>
  <c r="BS20" i="1"/>
  <c r="BK20" i="1"/>
  <c r="BC20" i="1"/>
  <c r="AU20" i="1"/>
  <c r="AM20" i="1"/>
  <c r="AE20" i="1"/>
  <c r="W20" i="1"/>
  <c r="O20" i="1"/>
  <c r="CD20" i="1"/>
  <c r="BE20" i="1"/>
  <c r="AG20" i="1"/>
  <c r="CP20" i="1"/>
  <c r="CH20" i="1"/>
  <c r="BZ20" i="1"/>
  <c r="BQ20" i="1"/>
  <c r="BI20" i="1"/>
  <c r="BA20" i="1"/>
  <c r="AS20" i="1"/>
  <c r="AK20" i="1"/>
  <c r="AC20" i="1"/>
  <c r="U20" i="1"/>
  <c r="CT20" i="1"/>
  <c r="BU20" i="1"/>
  <c r="AW20" i="1"/>
  <c r="Y20" i="1"/>
  <c r="CN20" i="1"/>
  <c r="CF20" i="1"/>
  <c r="BW20" i="1"/>
  <c r="BO20" i="1"/>
  <c r="BG20" i="1"/>
  <c r="AY20" i="1"/>
  <c r="AQ20" i="1"/>
  <c r="AI20" i="1"/>
  <c r="AA20" i="1"/>
  <c r="S20" i="1"/>
  <c r="CL20" i="1"/>
  <c r="BM20" i="1"/>
  <c r="AO20" i="1"/>
  <c r="Q20" i="1"/>
  <c r="CZ20" i="1" l="1"/>
  <c r="CP21" i="1"/>
  <c r="CP12" i="1" s="1"/>
  <c r="CH21" i="1"/>
  <c r="CH12" i="1" s="1"/>
  <c r="BZ21" i="1"/>
  <c r="BZ12" i="1" s="1"/>
  <c r="BQ21" i="1"/>
  <c r="BQ12" i="1" s="1"/>
  <c r="BI21" i="1"/>
  <c r="BI12" i="1" s="1"/>
  <c r="BA21" i="1"/>
  <c r="BA12" i="1" s="1"/>
  <c r="AS21" i="1"/>
  <c r="AS12" i="1" s="1"/>
  <c r="AK21" i="1"/>
  <c r="AK12" i="1" s="1"/>
  <c r="AC21" i="1"/>
  <c r="AC12" i="1" s="1"/>
  <c r="U21" i="1"/>
  <c r="U12" i="1" s="1"/>
  <c r="CB21" i="1"/>
  <c r="BK21" i="1"/>
  <c r="BK12" i="1" s="1"/>
  <c r="AM21" i="1"/>
  <c r="AM12" i="1" s="1"/>
  <c r="O21" i="1"/>
  <c r="O12" i="1" s="1"/>
  <c r="D23" i="1"/>
  <c r="CN21" i="1"/>
  <c r="CN12" i="1" s="1"/>
  <c r="CF21" i="1"/>
  <c r="CF12" i="1" s="1"/>
  <c r="BW21" i="1"/>
  <c r="BW12" i="1" s="1"/>
  <c r="BO21" i="1"/>
  <c r="BO12" i="1" s="1"/>
  <c r="BG21" i="1"/>
  <c r="BG12" i="1" s="1"/>
  <c r="AY21" i="1"/>
  <c r="AY12" i="1" s="1"/>
  <c r="AQ21" i="1"/>
  <c r="AQ12" i="1" s="1"/>
  <c r="AI21" i="1"/>
  <c r="AI12" i="1" s="1"/>
  <c r="AA21" i="1"/>
  <c r="AA12" i="1" s="1"/>
  <c r="S21" i="1"/>
  <c r="S12" i="1" s="1"/>
  <c r="CJ21" i="1"/>
  <c r="CJ12" i="1" s="1"/>
  <c r="BC21" i="1"/>
  <c r="BC12" i="1" s="1"/>
  <c r="AE21" i="1"/>
  <c r="CT21" i="1"/>
  <c r="CT12" i="1" s="1"/>
  <c r="CL21" i="1"/>
  <c r="CL12" i="1" s="1"/>
  <c r="CD21" i="1"/>
  <c r="CD12" i="1" s="1"/>
  <c r="BU21" i="1"/>
  <c r="BU12" i="1" s="1"/>
  <c r="BM21" i="1"/>
  <c r="BM12" i="1" s="1"/>
  <c r="BE21" i="1"/>
  <c r="BE12" i="1" s="1"/>
  <c r="AW21" i="1"/>
  <c r="AW12" i="1" s="1"/>
  <c r="AO21" i="1"/>
  <c r="AO12" i="1" s="1"/>
  <c r="AG21" i="1"/>
  <c r="AG12" i="1" s="1"/>
  <c r="Y21" i="1"/>
  <c r="Y12" i="1" s="1"/>
  <c r="Q21" i="1"/>
  <c r="Q12" i="1" s="1"/>
  <c r="CR21" i="1"/>
  <c r="CR12" i="1" s="1"/>
  <c r="BS21" i="1"/>
  <c r="BS12" i="1" s="1"/>
  <c r="AU21" i="1"/>
  <c r="AU12" i="1" s="1"/>
  <c r="W21" i="1"/>
  <c r="W12" i="1" s="1"/>
  <c r="CB12" i="1"/>
  <c r="CZ17" i="1"/>
  <c r="D102" i="1" l="1"/>
  <c r="CR23" i="1"/>
  <c r="CR22" i="1" s="1"/>
  <c r="CJ23" i="1"/>
  <c r="CJ22" i="1" s="1"/>
  <c r="CB23" i="1"/>
  <c r="CB22" i="1" s="1"/>
  <c r="BS23" i="1"/>
  <c r="BS22" i="1" s="1"/>
  <c r="BK23" i="1"/>
  <c r="BK22" i="1" s="1"/>
  <c r="BC23" i="1"/>
  <c r="BC22" i="1" s="1"/>
  <c r="AU23" i="1"/>
  <c r="AU22" i="1" s="1"/>
  <c r="AM23" i="1"/>
  <c r="AM22" i="1" s="1"/>
  <c r="AE23" i="1"/>
  <c r="W23" i="1"/>
  <c r="W22" i="1" s="1"/>
  <c r="O23" i="1"/>
  <c r="O22" i="1" s="1"/>
  <c r="CD23" i="1"/>
  <c r="CD22" i="1" s="1"/>
  <c r="AW23" i="1"/>
  <c r="AW22" i="1" s="1"/>
  <c r="AO23" i="1"/>
  <c r="AO22" i="1" s="1"/>
  <c r="Q23" i="1"/>
  <c r="Q22" i="1" s="1"/>
  <c r="CP23" i="1"/>
  <c r="CP22" i="1" s="1"/>
  <c r="CH23" i="1"/>
  <c r="CH22" i="1" s="1"/>
  <c r="BZ23" i="1"/>
  <c r="BZ22" i="1" s="1"/>
  <c r="BQ23" i="1"/>
  <c r="BQ22" i="1" s="1"/>
  <c r="BI23" i="1"/>
  <c r="BI22" i="1" s="1"/>
  <c r="BA23" i="1"/>
  <c r="BA22" i="1" s="1"/>
  <c r="AS23" i="1"/>
  <c r="AS22" i="1" s="1"/>
  <c r="AK23" i="1"/>
  <c r="AK22" i="1" s="1"/>
  <c r="AC23" i="1"/>
  <c r="AC22" i="1" s="1"/>
  <c r="U23" i="1"/>
  <c r="U22" i="1" s="1"/>
  <c r="CL23" i="1"/>
  <c r="CL22" i="1" s="1"/>
  <c r="BM23" i="1"/>
  <c r="BM22" i="1" s="1"/>
  <c r="AG23" i="1"/>
  <c r="AG22" i="1" s="1"/>
  <c r="D25" i="1"/>
  <c r="CN23" i="1"/>
  <c r="CN22" i="1" s="1"/>
  <c r="CF23" i="1"/>
  <c r="CF22" i="1" s="1"/>
  <c r="BW23" i="1"/>
  <c r="BW22" i="1" s="1"/>
  <c r="BO23" i="1"/>
  <c r="BO22" i="1" s="1"/>
  <c r="BG23" i="1"/>
  <c r="BG22" i="1" s="1"/>
  <c r="AY23" i="1"/>
  <c r="AY22" i="1" s="1"/>
  <c r="AQ23" i="1"/>
  <c r="AQ22" i="1" s="1"/>
  <c r="AI23" i="1"/>
  <c r="AI22" i="1" s="1"/>
  <c r="AA23" i="1"/>
  <c r="AA22" i="1" s="1"/>
  <c r="S23" i="1"/>
  <c r="S22" i="1" s="1"/>
  <c r="CT23" i="1"/>
  <c r="CT22" i="1" s="1"/>
  <c r="BU23" i="1"/>
  <c r="BU22" i="1" s="1"/>
  <c r="BE23" i="1"/>
  <c r="BE22" i="1" s="1"/>
  <c r="Y23" i="1"/>
  <c r="Y22" i="1" s="1"/>
  <c r="CZ21" i="1"/>
  <c r="CZ12" i="1" s="1"/>
  <c r="AE12" i="1"/>
  <c r="CT25" i="1" l="1"/>
  <c r="CT24" i="1" s="1"/>
  <c r="CL25" i="1"/>
  <c r="CL24" i="1" s="1"/>
  <c r="CD25" i="1"/>
  <c r="CD24" i="1" s="1"/>
  <c r="BU25" i="1"/>
  <c r="BU24" i="1" s="1"/>
  <c r="BM25" i="1"/>
  <c r="BM24" i="1" s="1"/>
  <c r="BE25" i="1"/>
  <c r="BE24" i="1" s="1"/>
  <c r="AW25" i="1"/>
  <c r="AW24" i="1" s="1"/>
  <c r="AO25" i="1"/>
  <c r="AO24" i="1" s="1"/>
  <c r="AG25" i="1"/>
  <c r="AG24" i="1" s="1"/>
  <c r="Y25" i="1"/>
  <c r="Y24" i="1" s="1"/>
  <c r="Q25" i="1"/>
  <c r="Q24" i="1" s="1"/>
  <c r="CN25" i="1"/>
  <c r="CN24" i="1" s="1"/>
  <c r="BO25" i="1"/>
  <c r="BO24" i="1" s="1"/>
  <c r="BG25" i="1"/>
  <c r="BG24" i="1" s="1"/>
  <c r="AQ25" i="1"/>
  <c r="AQ24" i="1" s="1"/>
  <c r="AA25" i="1"/>
  <c r="AA24" i="1" s="1"/>
  <c r="CR25" i="1"/>
  <c r="CR24" i="1" s="1"/>
  <c r="CJ25" i="1"/>
  <c r="CJ24" i="1" s="1"/>
  <c r="CB25" i="1"/>
  <c r="CB24" i="1" s="1"/>
  <c r="BS25" i="1"/>
  <c r="BS24" i="1" s="1"/>
  <c r="BK25" i="1"/>
  <c r="BK24" i="1" s="1"/>
  <c r="BC25" i="1"/>
  <c r="BC24" i="1" s="1"/>
  <c r="AU25" i="1"/>
  <c r="AU24" i="1" s="1"/>
  <c r="AM25" i="1"/>
  <c r="AM24" i="1" s="1"/>
  <c r="AE25" i="1"/>
  <c r="W25" i="1"/>
  <c r="W24" i="1" s="1"/>
  <c r="O25" i="1"/>
  <c r="O24" i="1" s="1"/>
  <c r="D27" i="1"/>
  <c r="CP25" i="1"/>
  <c r="CP24" i="1" s="1"/>
  <c r="CH25" i="1"/>
  <c r="CH24" i="1" s="1"/>
  <c r="BZ25" i="1"/>
  <c r="BZ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CF25" i="1"/>
  <c r="CF24" i="1" s="1"/>
  <c r="BW25" i="1"/>
  <c r="BW24" i="1" s="1"/>
  <c r="AY25" i="1"/>
  <c r="AY24" i="1" s="1"/>
  <c r="AI25" i="1"/>
  <c r="AI24" i="1" s="1"/>
  <c r="S25" i="1"/>
  <c r="S24" i="1" s="1"/>
  <c r="CZ23" i="1"/>
  <c r="CZ22" i="1" s="1"/>
  <c r="AE22" i="1"/>
  <c r="CT102" i="1"/>
  <c r="CL102" i="1"/>
  <c r="CD102" i="1"/>
  <c r="BU102" i="1"/>
  <c r="BM102" i="1"/>
  <c r="BE102" i="1"/>
  <c r="AW102" i="1"/>
  <c r="AO102" i="1"/>
  <c r="AG102" i="1"/>
  <c r="Y102" i="1"/>
  <c r="Q102" i="1"/>
  <c r="CR102" i="1"/>
  <c r="CJ102" i="1"/>
  <c r="CB102" i="1"/>
  <c r="BS102" i="1"/>
  <c r="BK102" i="1"/>
  <c r="BC102" i="1"/>
  <c r="AU102" i="1"/>
  <c r="AM102" i="1"/>
  <c r="AE102" i="1"/>
  <c r="W102" i="1"/>
  <c r="O102" i="1"/>
  <c r="CP102" i="1"/>
  <c r="CH102" i="1"/>
  <c r="BZ102" i="1"/>
  <c r="BQ102" i="1"/>
  <c r="BI102" i="1"/>
  <c r="BA102" i="1"/>
  <c r="AS102" i="1"/>
  <c r="AK102" i="1"/>
  <c r="AC102" i="1"/>
  <c r="U102" i="1"/>
  <c r="BW102" i="1"/>
  <c r="AQ102" i="1"/>
  <c r="BO102" i="1"/>
  <c r="AI102" i="1"/>
  <c r="D104" i="1"/>
  <c r="CN102" i="1"/>
  <c r="BG102" i="1"/>
  <c r="AA102" i="1"/>
  <c r="CF102" i="1"/>
  <c r="AY102" i="1"/>
  <c r="S102" i="1"/>
  <c r="CT104" i="1" l="1"/>
  <c r="CT103" i="1" s="1"/>
  <c r="CN104" i="1"/>
  <c r="CN103" i="1" s="1"/>
  <c r="CF104" i="1"/>
  <c r="CF103" i="1" s="1"/>
  <c r="BW104" i="1"/>
  <c r="BW103" i="1" s="1"/>
  <c r="BO104" i="1"/>
  <c r="BO103" i="1" s="1"/>
  <c r="BG104" i="1"/>
  <c r="BG103" i="1" s="1"/>
  <c r="AY104" i="1"/>
  <c r="AY103" i="1" s="1"/>
  <c r="AQ104" i="1"/>
  <c r="AQ103" i="1" s="1"/>
  <c r="AI104" i="1"/>
  <c r="AI103" i="1" s="1"/>
  <c r="AA104" i="1"/>
  <c r="AA103" i="1" s="1"/>
  <c r="S104" i="1"/>
  <c r="S103" i="1" s="1"/>
  <c r="CL104" i="1"/>
  <c r="CL103" i="1" s="1"/>
  <c r="CD104" i="1"/>
  <c r="CD103" i="1" s="1"/>
  <c r="BU104" i="1"/>
  <c r="BU103" i="1" s="1"/>
  <c r="BM104" i="1"/>
  <c r="BM103" i="1" s="1"/>
  <c r="BE104" i="1"/>
  <c r="BE103" i="1" s="1"/>
  <c r="AW104" i="1"/>
  <c r="AW103" i="1" s="1"/>
  <c r="AO104" i="1"/>
  <c r="AO103" i="1" s="1"/>
  <c r="AG104" i="1"/>
  <c r="AG103" i="1" s="1"/>
  <c r="Y104" i="1"/>
  <c r="Y103" i="1" s="1"/>
  <c r="Q104" i="1"/>
  <c r="Q103" i="1" s="1"/>
  <c r="CR104" i="1"/>
  <c r="CR103" i="1" s="1"/>
  <c r="CJ104" i="1"/>
  <c r="CJ103" i="1" s="1"/>
  <c r="CB104" i="1"/>
  <c r="CB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AE104" i="1"/>
  <c r="W104" i="1"/>
  <c r="W103" i="1" s="1"/>
  <c r="O104" i="1"/>
  <c r="O103" i="1" s="1"/>
  <c r="CP104" i="1"/>
  <c r="CP103" i="1" s="1"/>
  <c r="BI104" i="1"/>
  <c r="BI103" i="1" s="1"/>
  <c r="AC104" i="1"/>
  <c r="AC103" i="1" s="1"/>
  <c r="CH104" i="1"/>
  <c r="CH103" i="1" s="1"/>
  <c r="BA104" i="1"/>
  <c r="BA103" i="1" s="1"/>
  <c r="U104" i="1"/>
  <c r="U103" i="1" s="1"/>
  <c r="BZ104" i="1"/>
  <c r="BZ103" i="1" s="1"/>
  <c r="AS104" i="1"/>
  <c r="AS103" i="1" s="1"/>
  <c r="AK104" i="1"/>
  <c r="AK103" i="1" s="1"/>
  <c r="D106" i="1"/>
  <c r="BQ104" i="1"/>
  <c r="BQ103" i="1" s="1"/>
  <c r="CZ102" i="1"/>
  <c r="AE24" i="1"/>
  <c r="CZ25" i="1"/>
  <c r="CZ24" i="1" s="1"/>
  <c r="D29" i="1"/>
  <c r="CN27" i="1"/>
  <c r="CN26" i="1" s="1"/>
  <c r="CF27" i="1"/>
  <c r="CF26" i="1" s="1"/>
  <c r="BW27" i="1"/>
  <c r="BW26" i="1" s="1"/>
  <c r="BO27" i="1"/>
  <c r="BO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CT27" i="1"/>
  <c r="CT26" i="1" s="1"/>
  <c r="CL27" i="1"/>
  <c r="CL26" i="1" s="1"/>
  <c r="CD27" i="1"/>
  <c r="CD26" i="1" s="1"/>
  <c r="BU27" i="1"/>
  <c r="BU26" i="1" s="1"/>
  <c r="BM27" i="1"/>
  <c r="BM26" i="1" s="1"/>
  <c r="BE27" i="1"/>
  <c r="BE26" i="1" s="1"/>
  <c r="AW27" i="1"/>
  <c r="AW26" i="1" s="1"/>
  <c r="AO27" i="1"/>
  <c r="AO26" i="1" s="1"/>
  <c r="AG27" i="1"/>
  <c r="AG26" i="1" s="1"/>
  <c r="Y27" i="1"/>
  <c r="Y26" i="1" s="1"/>
  <c r="Q27" i="1"/>
  <c r="Q26" i="1" s="1"/>
  <c r="CP27" i="1"/>
  <c r="CP26" i="1" s="1"/>
  <c r="BZ27" i="1"/>
  <c r="BZ26" i="1" s="1"/>
  <c r="BI27" i="1"/>
  <c r="BI26" i="1" s="1"/>
  <c r="AS27" i="1"/>
  <c r="AS26" i="1" s="1"/>
  <c r="AC27" i="1"/>
  <c r="AC26" i="1" s="1"/>
  <c r="CR27" i="1"/>
  <c r="CR26" i="1" s="1"/>
  <c r="CJ27" i="1"/>
  <c r="CJ26" i="1" s="1"/>
  <c r="CB27" i="1"/>
  <c r="CB26" i="1" s="1"/>
  <c r="BS27" i="1"/>
  <c r="BS26" i="1" s="1"/>
  <c r="BK27" i="1"/>
  <c r="BK26" i="1" s="1"/>
  <c r="BC27" i="1"/>
  <c r="BC26" i="1" s="1"/>
  <c r="AU27" i="1"/>
  <c r="AU26" i="1" s="1"/>
  <c r="AM27" i="1"/>
  <c r="AM26" i="1" s="1"/>
  <c r="AE27" i="1"/>
  <c r="W27" i="1"/>
  <c r="W26" i="1" s="1"/>
  <c r="O27" i="1"/>
  <c r="O26" i="1" s="1"/>
  <c r="CH27" i="1"/>
  <c r="CH26" i="1" s="1"/>
  <c r="BQ27" i="1"/>
  <c r="BQ26" i="1" s="1"/>
  <c r="BA27" i="1"/>
  <c r="BA26" i="1" s="1"/>
  <c r="AK27" i="1"/>
  <c r="AK26" i="1" s="1"/>
  <c r="U27" i="1"/>
  <c r="U26" i="1" s="1"/>
  <c r="AE26" i="1" l="1"/>
  <c r="CZ27" i="1"/>
  <c r="CZ26" i="1" s="1"/>
  <c r="CT106" i="1"/>
  <c r="CT105" i="1" s="1"/>
  <c r="CN106" i="1"/>
  <c r="CN105" i="1" s="1"/>
  <c r="CF106" i="1"/>
  <c r="CF105" i="1" s="1"/>
  <c r="BW106" i="1"/>
  <c r="BW105" i="1" s="1"/>
  <c r="BO106" i="1"/>
  <c r="BO105" i="1" s="1"/>
  <c r="BG106" i="1"/>
  <c r="BG105" i="1" s="1"/>
  <c r="AY106" i="1"/>
  <c r="AY105" i="1" s="1"/>
  <c r="AQ106" i="1"/>
  <c r="AQ105" i="1" s="1"/>
  <c r="AI106" i="1"/>
  <c r="AI105" i="1" s="1"/>
  <c r="AA106" i="1"/>
  <c r="AA105" i="1" s="1"/>
  <c r="S106" i="1"/>
  <c r="S105" i="1" s="1"/>
  <c r="CL106" i="1"/>
  <c r="CL105" i="1" s="1"/>
  <c r="CD106" i="1"/>
  <c r="CD105" i="1" s="1"/>
  <c r="BU106" i="1"/>
  <c r="BU105" i="1" s="1"/>
  <c r="BM106" i="1"/>
  <c r="BM105" i="1" s="1"/>
  <c r="BE106" i="1"/>
  <c r="BE105" i="1" s="1"/>
  <c r="AW106" i="1"/>
  <c r="AW105" i="1" s="1"/>
  <c r="AO106" i="1"/>
  <c r="AO105" i="1" s="1"/>
  <c r="AG106" i="1"/>
  <c r="AG105" i="1" s="1"/>
  <c r="Y106" i="1"/>
  <c r="Y105" i="1" s="1"/>
  <c r="Q106" i="1"/>
  <c r="Q105" i="1" s="1"/>
  <c r="D108" i="1"/>
  <c r="CR106" i="1"/>
  <c r="CR105" i="1" s="1"/>
  <c r="CJ106" i="1"/>
  <c r="CJ105" i="1" s="1"/>
  <c r="CB106" i="1"/>
  <c r="CB105" i="1" s="1"/>
  <c r="BS106" i="1"/>
  <c r="BS105" i="1" s="1"/>
  <c r="BK106" i="1"/>
  <c r="BK105" i="1" s="1"/>
  <c r="BC106" i="1"/>
  <c r="BC105" i="1" s="1"/>
  <c r="AU106" i="1"/>
  <c r="AU105" i="1" s="1"/>
  <c r="AM106" i="1"/>
  <c r="AM105" i="1" s="1"/>
  <c r="AE106" i="1"/>
  <c r="W106" i="1"/>
  <c r="W105" i="1" s="1"/>
  <c r="O106" i="1"/>
  <c r="O105" i="1" s="1"/>
  <c r="BQ106" i="1"/>
  <c r="BQ105" i="1" s="1"/>
  <c r="AK106" i="1"/>
  <c r="AK105" i="1" s="1"/>
  <c r="CP106" i="1"/>
  <c r="CP105" i="1" s="1"/>
  <c r="BI106" i="1"/>
  <c r="BI105" i="1" s="1"/>
  <c r="AC106" i="1"/>
  <c r="AC105" i="1" s="1"/>
  <c r="CH106" i="1"/>
  <c r="CH105" i="1" s="1"/>
  <c r="BA106" i="1"/>
  <c r="BA105" i="1" s="1"/>
  <c r="U106" i="1"/>
  <c r="U105" i="1" s="1"/>
  <c r="BZ106" i="1"/>
  <c r="BZ105" i="1" s="1"/>
  <c r="AS106" i="1"/>
  <c r="AS105" i="1" s="1"/>
  <c r="AE103" i="1"/>
  <c r="CZ104" i="1"/>
  <c r="CZ103" i="1" s="1"/>
  <c r="CP29" i="1"/>
  <c r="CP28" i="1" s="1"/>
  <c r="CH29" i="1"/>
  <c r="CH28" i="1" s="1"/>
  <c r="BZ29" i="1"/>
  <c r="BZ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CJ29" i="1"/>
  <c r="CJ28" i="1" s="1"/>
  <c r="BC29" i="1"/>
  <c r="BC28" i="1" s="1"/>
  <c r="AE29" i="1"/>
  <c r="D31" i="1"/>
  <c r="CN29" i="1"/>
  <c r="CN28" i="1" s="1"/>
  <c r="CF29" i="1"/>
  <c r="CF28" i="1" s="1"/>
  <c r="BW29" i="1"/>
  <c r="BW28" i="1" s="1"/>
  <c r="BO29" i="1"/>
  <c r="BO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CR29" i="1"/>
  <c r="CR28" i="1" s="1"/>
  <c r="BK29" i="1"/>
  <c r="BK28" i="1" s="1"/>
  <c r="AM29" i="1"/>
  <c r="AM28" i="1" s="1"/>
  <c r="O29" i="1"/>
  <c r="O28" i="1" s="1"/>
  <c r="CT29" i="1"/>
  <c r="CT28" i="1" s="1"/>
  <c r="CL29" i="1"/>
  <c r="CL28" i="1" s="1"/>
  <c r="CD29" i="1"/>
  <c r="CD28" i="1" s="1"/>
  <c r="BU29" i="1"/>
  <c r="BU28" i="1" s="1"/>
  <c r="BM29" i="1"/>
  <c r="BM28" i="1" s="1"/>
  <c r="BE29" i="1"/>
  <c r="BE28" i="1" s="1"/>
  <c r="AW29" i="1"/>
  <c r="AW28" i="1" s="1"/>
  <c r="AO29" i="1"/>
  <c r="AO28" i="1" s="1"/>
  <c r="AG29" i="1"/>
  <c r="AG28" i="1" s="1"/>
  <c r="Y29" i="1"/>
  <c r="Y28" i="1" s="1"/>
  <c r="Q29" i="1"/>
  <c r="Q28" i="1" s="1"/>
  <c r="CB29" i="1"/>
  <c r="CB28" i="1" s="1"/>
  <c r="BS29" i="1"/>
  <c r="BS28" i="1" s="1"/>
  <c r="AU29" i="1"/>
  <c r="AU28" i="1" s="1"/>
  <c r="W29" i="1"/>
  <c r="W28" i="1" s="1"/>
  <c r="CZ29" i="1" l="1"/>
  <c r="CZ28" i="1" s="1"/>
  <c r="AE28" i="1"/>
  <c r="CR31" i="1"/>
  <c r="CR30" i="1" s="1"/>
  <c r="CJ31" i="1"/>
  <c r="CJ30" i="1" s="1"/>
  <c r="CB31" i="1"/>
  <c r="CB30" i="1" s="1"/>
  <c r="BS31" i="1"/>
  <c r="BS30" i="1" s="1"/>
  <c r="BK31" i="1"/>
  <c r="BK30" i="1" s="1"/>
  <c r="BC31" i="1"/>
  <c r="BC30" i="1" s="1"/>
  <c r="AU31" i="1"/>
  <c r="AU30" i="1" s="1"/>
  <c r="AM31" i="1"/>
  <c r="AM30" i="1" s="1"/>
  <c r="AE31" i="1"/>
  <c r="W31" i="1"/>
  <c r="W30" i="1" s="1"/>
  <c r="O31" i="1"/>
  <c r="O30" i="1" s="1"/>
  <c r="CT31" i="1"/>
  <c r="CT30" i="1" s="1"/>
  <c r="BU31" i="1"/>
  <c r="BU30" i="1" s="1"/>
  <c r="AW31" i="1"/>
  <c r="AW30" i="1" s="1"/>
  <c r="Y31" i="1"/>
  <c r="Y30" i="1" s="1"/>
  <c r="D34" i="1"/>
  <c r="CP31" i="1"/>
  <c r="CP30" i="1" s="1"/>
  <c r="CH31" i="1"/>
  <c r="CH30" i="1" s="1"/>
  <c r="BZ31" i="1"/>
  <c r="BZ30" i="1" s="1"/>
  <c r="BQ31" i="1"/>
  <c r="BQ30" i="1" s="1"/>
  <c r="BI31" i="1"/>
  <c r="BI30" i="1" s="1"/>
  <c r="BA31" i="1"/>
  <c r="BA30" i="1" s="1"/>
  <c r="AS31" i="1"/>
  <c r="AS30" i="1" s="1"/>
  <c r="AK31" i="1"/>
  <c r="AK30" i="1" s="1"/>
  <c r="AC31" i="1"/>
  <c r="AC30" i="1" s="1"/>
  <c r="U31" i="1"/>
  <c r="U30" i="1" s="1"/>
  <c r="CL31" i="1"/>
  <c r="CL30" i="1" s="1"/>
  <c r="BM31" i="1"/>
  <c r="BM30" i="1" s="1"/>
  <c r="AO31" i="1"/>
  <c r="AO30" i="1" s="1"/>
  <c r="Q31" i="1"/>
  <c r="Q30" i="1" s="1"/>
  <c r="D33" i="1"/>
  <c r="CN31" i="1"/>
  <c r="CN30" i="1" s="1"/>
  <c r="CF31" i="1"/>
  <c r="CF30" i="1" s="1"/>
  <c r="BW31" i="1"/>
  <c r="BW30" i="1" s="1"/>
  <c r="BO31" i="1"/>
  <c r="BO30" i="1" s="1"/>
  <c r="BG31" i="1"/>
  <c r="BG30" i="1" s="1"/>
  <c r="AY31" i="1"/>
  <c r="AY30" i="1" s="1"/>
  <c r="AQ31" i="1"/>
  <c r="AQ30" i="1" s="1"/>
  <c r="AI31" i="1"/>
  <c r="AI30" i="1" s="1"/>
  <c r="AA31" i="1"/>
  <c r="AA30" i="1" s="1"/>
  <c r="S31" i="1"/>
  <c r="S30" i="1" s="1"/>
  <c r="CD31" i="1"/>
  <c r="CD30" i="1" s="1"/>
  <c r="BE31" i="1"/>
  <c r="BE30" i="1" s="1"/>
  <c r="AG31" i="1"/>
  <c r="AG30" i="1" s="1"/>
  <c r="AE105" i="1"/>
  <c r="CZ106" i="1"/>
  <c r="CZ105" i="1" s="1"/>
  <c r="D109" i="1"/>
  <c r="CR108" i="1"/>
  <c r="CJ108" i="1"/>
  <c r="CB108" i="1"/>
  <c r="BS108" i="1"/>
  <c r="BK108" i="1"/>
  <c r="BC108" i="1"/>
  <c r="AU108" i="1"/>
  <c r="AM108" i="1"/>
  <c r="AE108" i="1"/>
  <c r="W108" i="1"/>
  <c r="O108" i="1"/>
  <c r="CP108" i="1"/>
  <c r="CF108" i="1"/>
  <c r="BU108" i="1"/>
  <c r="BI108" i="1"/>
  <c r="AY108" i="1"/>
  <c r="AO108" i="1"/>
  <c r="AC108" i="1"/>
  <c r="S108" i="1"/>
  <c r="CN108" i="1"/>
  <c r="CD108" i="1"/>
  <c r="BQ108" i="1"/>
  <c r="BG108" i="1"/>
  <c r="AW108" i="1"/>
  <c r="AK108" i="1"/>
  <c r="AA108" i="1"/>
  <c r="Q108" i="1"/>
  <c r="CL108" i="1"/>
  <c r="BZ108" i="1"/>
  <c r="BO108" i="1"/>
  <c r="BE108" i="1"/>
  <c r="AS108" i="1"/>
  <c r="AI108" i="1"/>
  <c r="Y108" i="1"/>
  <c r="CT108" i="1"/>
  <c r="BA108" i="1"/>
  <c r="CH108" i="1"/>
  <c r="AQ108" i="1"/>
  <c r="BW108" i="1"/>
  <c r="AG108" i="1"/>
  <c r="BM108" i="1"/>
  <c r="U108" i="1"/>
  <c r="CZ108" i="1" l="1"/>
  <c r="CP109" i="1"/>
  <c r="CH109" i="1"/>
  <c r="BZ109" i="1"/>
  <c r="BQ109" i="1"/>
  <c r="BI109" i="1"/>
  <c r="BA109" i="1"/>
  <c r="AS109" i="1"/>
  <c r="AK109" i="1"/>
  <c r="AC109" i="1"/>
  <c r="U109" i="1"/>
  <c r="CL109" i="1"/>
  <c r="CB109" i="1"/>
  <c r="BO109" i="1"/>
  <c r="BE109" i="1"/>
  <c r="AU109" i="1"/>
  <c r="AI109" i="1"/>
  <c r="Y109" i="1"/>
  <c r="O109" i="1"/>
  <c r="CT109" i="1"/>
  <c r="CJ109" i="1"/>
  <c r="BW109" i="1"/>
  <c r="BM109" i="1"/>
  <c r="BC109" i="1"/>
  <c r="AQ109" i="1"/>
  <c r="AG109" i="1"/>
  <c r="W109" i="1"/>
  <c r="CR109" i="1"/>
  <c r="CF109" i="1"/>
  <c r="BU109" i="1"/>
  <c r="BK109" i="1"/>
  <c r="AY109" i="1"/>
  <c r="AO109" i="1"/>
  <c r="AE109" i="1"/>
  <c r="S109" i="1"/>
  <c r="CD109" i="1"/>
  <c r="AM109" i="1"/>
  <c r="D110" i="1"/>
  <c r="BS109" i="1"/>
  <c r="AA109" i="1"/>
  <c r="BG109" i="1"/>
  <c r="Q109" i="1"/>
  <c r="CN109" i="1"/>
  <c r="AW109" i="1"/>
  <c r="CZ31" i="1"/>
  <c r="CZ30" i="1" s="1"/>
  <c r="AE30" i="1"/>
  <c r="D35" i="1"/>
  <c r="CR34" i="1"/>
  <c r="CJ34" i="1"/>
  <c r="CB34" i="1"/>
  <c r="BS34" i="1"/>
  <c r="BK34" i="1"/>
  <c r="BC34" i="1"/>
  <c r="AU34" i="1"/>
  <c r="AM34" i="1"/>
  <c r="AE34" i="1"/>
  <c r="W34" i="1"/>
  <c r="O34" i="1"/>
  <c r="CT34" i="1"/>
  <c r="BU34" i="1"/>
  <c r="AW34" i="1"/>
  <c r="Y34" i="1"/>
  <c r="CP34" i="1"/>
  <c r="CH34" i="1"/>
  <c r="BZ34" i="1"/>
  <c r="BQ34" i="1"/>
  <c r="BI34" i="1"/>
  <c r="BA34" i="1"/>
  <c r="AS34" i="1"/>
  <c r="AK34" i="1"/>
  <c r="AC34" i="1"/>
  <c r="U34" i="1"/>
  <c r="CD34" i="1"/>
  <c r="BE34" i="1"/>
  <c r="AG34" i="1"/>
  <c r="CN34" i="1"/>
  <c r="CF34" i="1"/>
  <c r="BW34" i="1"/>
  <c r="BO34" i="1"/>
  <c r="BG34" i="1"/>
  <c r="AY34" i="1"/>
  <c r="AQ34" i="1"/>
  <c r="AI34" i="1"/>
  <c r="AA34" i="1"/>
  <c r="S34" i="1"/>
  <c r="CL34" i="1"/>
  <c r="BM34" i="1"/>
  <c r="AO34" i="1"/>
  <c r="Q34" i="1"/>
  <c r="D81" i="1"/>
  <c r="CT33" i="1"/>
  <c r="CL33" i="1"/>
  <c r="CD33" i="1"/>
  <c r="BU33" i="1"/>
  <c r="BM33" i="1"/>
  <c r="BE33" i="1"/>
  <c r="AW33" i="1"/>
  <c r="AO33" i="1"/>
  <c r="AG33" i="1"/>
  <c r="Y33" i="1"/>
  <c r="Q33" i="1"/>
  <c r="CN33" i="1"/>
  <c r="BW33" i="1"/>
  <c r="BG33" i="1"/>
  <c r="AQ33" i="1"/>
  <c r="AA33" i="1"/>
  <c r="CR33" i="1"/>
  <c r="CJ33" i="1"/>
  <c r="CB33" i="1"/>
  <c r="BS33" i="1"/>
  <c r="BK33" i="1"/>
  <c r="BC33" i="1"/>
  <c r="AU33" i="1"/>
  <c r="AM33" i="1"/>
  <c r="AE33" i="1"/>
  <c r="W33" i="1"/>
  <c r="O33" i="1"/>
  <c r="CP33" i="1"/>
  <c r="CH33" i="1"/>
  <c r="BZ33" i="1"/>
  <c r="BQ33" i="1"/>
  <c r="BI33" i="1"/>
  <c r="BA33" i="1"/>
  <c r="AS33" i="1"/>
  <c r="AK33" i="1"/>
  <c r="AC33" i="1"/>
  <c r="U33" i="1"/>
  <c r="CF33" i="1"/>
  <c r="BO33" i="1"/>
  <c r="AY33" i="1"/>
  <c r="AI33" i="1"/>
  <c r="S33" i="1"/>
  <c r="CP35" i="1" l="1"/>
  <c r="CP32" i="1" s="1"/>
  <c r="CH35" i="1"/>
  <c r="CH32" i="1" s="1"/>
  <c r="BZ35" i="1"/>
  <c r="BZ32" i="1" s="1"/>
  <c r="BQ35" i="1"/>
  <c r="BI35" i="1"/>
  <c r="BA35" i="1"/>
  <c r="BA32" i="1" s="1"/>
  <c r="AS35" i="1"/>
  <c r="AS32" i="1" s="1"/>
  <c r="AK35" i="1"/>
  <c r="AC35" i="1"/>
  <c r="U35" i="1"/>
  <c r="CJ35" i="1"/>
  <c r="CJ32" i="1" s="1"/>
  <c r="BK35" i="1"/>
  <c r="AM35" i="1"/>
  <c r="D37" i="1"/>
  <c r="CN35" i="1"/>
  <c r="CN32" i="1" s="1"/>
  <c r="CF35" i="1"/>
  <c r="CF32" i="1" s="1"/>
  <c r="BW35" i="1"/>
  <c r="BO35" i="1"/>
  <c r="BG35" i="1"/>
  <c r="BG32" i="1" s="1"/>
  <c r="AY35" i="1"/>
  <c r="AQ35" i="1"/>
  <c r="AI35" i="1"/>
  <c r="AI32" i="1" s="1"/>
  <c r="AA35" i="1"/>
  <c r="AA32" i="1" s="1"/>
  <c r="S35" i="1"/>
  <c r="S32" i="1" s="1"/>
  <c r="CB35" i="1"/>
  <c r="CB32" i="1" s="1"/>
  <c r="BC35" i="1"/>
  <c r="BC32" i="1" s="1"/>
  <c r="AE35" i="1"/>
  <c r="AE32" i="1" s="1"/>
  <c r="O35" i="1"/>
  <c r="CT35" i="1"/>
  <c r="CL35" i="1"/>
  <c r="CL32" i="1" s="1"/>
  <c r="CD35" i="1"/>
  <c r="BU35" i="1"/>
  <c r="BM35" i="1"/>
  <c r="BM32" i="1" s="1"/>
  <c r="BE35" i="1"/>
  <c r="BE32" i="1" s="1"/>
  <c r="AW35" i="1"/>
  <c r="AO35" i="1"/>
  <c r="AG35" i="1"/>
  <c r="AG32" i="1" s="1"/>
  <c r="Y35" i="1"/>
  <c r="Y32" i="1" s="1"/>
  <c r="Q35" i="1"/>
  <c r="Q32" i="1" s="1"/>
  <c r="CR35" i="1"/>
  <c r="CR32" i="1" s="1"/>
  <c r="BS35" i="1"/>
  <c r="AU35" i="1"/>
  <c r="W35" i="1"/>
  <c r="W32" i="1" s="1"/>
  <c r="CN110" i="1"/>
  <c r="CN107" i="1" s="1"/>
  <c r="CF110" i="1"/>
  <c r="CF107" i="1" s="1"/>
  <c r="BW110" i="1"/>
  <c r="BW107" i="1" s="1"/>
  <c r="BO110" i="1"/>
  <c r="BO107" i="1" s="1"/>
  <c r="BG110" i="1"/>
  <c r="BG107" i="1" s="1"/>
  <c r="AY110" i="1"/>
  <c r="AY107" i="1" s="1"/>
  <c r="AQ110" i="1"/>
  <c r="AQ107" i="1" s="1"/>
  <c r="AI110" i="1"/>
  <c r="AI107" i="1" s="1"/>
  <c r="AA110" i="1"/>
  <c r="AA107" i="1" s="1"/>
  <c r="S110" i="1"/>
  <c r="S107" i="1" s="1"/>
  <c r="CR110" i="1"/>
  <c r="CR107" i="1" s="1"/>
  <c r="CH110" i="1"/>
  <c r="CH107" i="1" s="1"/>
  <c r="BU110" i="1"/>
  <c r="BU107" i="1" s="1"/>
  <c r="BK110" i="1"/>
  <c r="BK107" i="1" s="1"/>
  <c r="BA110" i="1"/>
  <c r="BA107" i="1" s="1"/>
  <c r="AO110" i="1"/>
  <c r="AO107" i="1" s="1"/>
  <c r="AE110" i="1"/>
  <c r="U110" i="1"/>
  <c r="U107" i="1" s="1"/>
  <c r="CP110" i="1"/>
  <c r="CP107" i="1" s="1"/>
  <c r="CD110" i="1"/>
  <c r="CD107" i="1" s="1"/>
  <c r="BS110" i="1"/>
  <c r="BS107" i="1" s="1"/>
  <c r="BI110" i="1"/>
  <c r="BI107" i="1" s="1"/>
  <c r="AW110" i="1"/>
  <c r="AW107" i="1" s="1"/>
  <c r="AM110" i="1"/>
  <c r="AM107" i="1" s="1"/>
  <c r="AC110" i="1"/>
  <c r="AC107" i="1" s="1"/>
  <c r="Q110" i="1"/>
  <c r="Q107" i="1" s="1"/>
  <c r="D114" i="1"/>
  <c r="CL110" i="1"/>
  <c r="CL107" i="1" s="1"/>
  <c r="CB110" i="1"/>
  <c r="CB107" i="1" s="1"/>
  <c r="BQ110" i="1"/>
  <c r="BQ107" i="1" s="1"/>
  <c r="BE110" i="1"/>
  <c r="BE107" i="1" s="1"/>
  <c r="AU110" i="1"/>
  <c r="AU107" i="1" s="1"/>
  <c r="AK110" i="1"/>
  <c r="AK107" i="1" s="1"/>
  <c r="Y110" i="1"/>
  <c r="Y107" i="1" s="1"/>
  <c r="O110" i="1"/>
  <c r="O107" i="1" s="1"/>
  <c r="BM110" i="1"/>
  <c r="BM107" i="1" s="1"/>
  <c r="W110" i="1"/>
  <c r="W107" i="1" s="1"/>
  <c r="CT110" i="1"/>
  <c r="CT107" i="1" s="1"/>
  <c r="BC110" i="1"/>
  <c r="BC107" i="1" s="1"/>
  <c r="CJ110" i="1"/>
  <c r="CJ107" i="1" s="1"/>
  <c r="AS110" i="1"/>
  <c r="AS107" i="1" s="1"/>
  <c r="BZ110" i="1"/>
  <c r="BZ107" i="1" s="1"/>
  <c r="AG110" i="1"/>
  <c r="AG107" i="1" s="1"/>
  <c r="CZ109" i="1"/>
  <c r="BW32" i="1"/>
  <c r="U32" i="1"/>
  <c r="CZ33" i="1"/>
  <c r="AY32" i="1"/>
  <c r="AC32" i="1"/>
  <c r="BI32" i="1"/>
  <c r="AM32" i="1"/>
  <c r="BS32" i="1"/>
  <c r="AO32" i="1"/>
  <c r="BU32" i="1"/>
  <c r="CP81" i="1"/>
  <c r="CH81" i="1"/>
  <c r="BZ81" i="1"/>
  <c r="BQ81" i="1"/>
  <c r="BI81" i="1"/>
  <c r="BA81" i="1"/>
  <c r="AS81" i="1"/>
  <c r="AK81" i="1"/>
  <c r="AC81" i="1"/>
  <c r="U81" i="1"/>
  <c r="CN81" i="1"/>
  <c r="CF81" i="1"/>
  <c r="BW81" i="1"/>
  <c r="BO81" i="1"/>
  <c r="BG81" i="1"/>
  <c r="AY81" i="1"/>
  <c r="AQ81" i="1"/>
  <c r="AI81" i="1"/>
  <c r="AA81" i="1"/>
  <c r="S81" i="1"/>
  <c r="CT81" i="1"/>
  <c r="CL81" i="1"/>
  <c r="CD81" i="1"/>
  <c r="BU81" i="1"/>
  <c r="BM81" i="1"/>
  <c r="BE81" i="1"/>
  <c r="AW81" i="1"/>
  <c r="AO81" i="1"/>
  <c r="AG81" i="1"/>
  <c r="Y81" i="1"/>
  <c r="Q81" i="1"/>
  <c r="CR81" i="1"/>
  <c r="BK81" i="1"/>
  <c r="AE81" i="1"/>
  <c r="CJ81" i="1"/>
  <c r="BC81" i="1"/>
  <c r="W81" i="1"/>
  <c r="D82" i="1"/>
  <c r="CB81" i="1"/>
  <c r="AU81" i="1"/>
  <c r="O81" i="1"/>
  <c r="AM81" i="1"/>
  <c r="BS81" i="1"/>
  <c r="BK32" i="1"/>
  <c r="CT32" i="1"/>
  <c r="BO32" i="1"/>
  <c r="AK32" i="1"/>
  <c r="BQ32" i="1"/>
  <c r="O32" i="1"/>
  <c r="AU32" i="1"/>
  <c r="AQ32" i="1"/>
  <c r="AW32" i="1"/>
  <c r="CD32" i="1"/>
  <c r="CZ34" i="1"/>
  <c r="AE107" i="1"/>
  <c r="CN82" i="1" l="1"/>
  <c r="CF82" i="1"/>
  <c r="BW82" i="1"/>
  <c r="BO82" i="1"/>
  <c r="BG82" i="1"/>
  <c r="AY82" i="1"/>
  <c r="AQ82" i="1"/>
  <c r="AI82" i="1"/>
  <c r="AA82" i="1"/>
  <c r="S82" i="1"/>
  <c r="CT82" i="1"/>
  <c r="CL82" i="1"/>
  <c r="CD82" i="1"/>
  <c r="BU82" i="1"/>
  <c r="BM82" i="1"/>
  <c r="BE82" i="1"/>
  <c r="AW82" i="1"/>
  <c r="AO82" i="1"/>
  <c r="AG82" i="1"/>
  <c r="Y82" i="1"/>
  <c r="Q82" i="1"/>
  <c r="D80" i="1"/>
  <c r="D83" i="1"/>
  <c r="CR82" i="1"/>
  <c r="CJ82" i="1"/>
  <c r="CB82" i="1"/>
  <c r="BS82" i="1"/>
  <c r="BK82" i="1"/>
  <c r="BC82" i="1"/>
  <c r="AU82" i="1"/>
  <c r="AM82" i="1"/>
  <c r="AE82" i="1"/>
  <c r="W82" i="1"/>
  <c r="O82" i="1"/>
  <c r="CP82" i="1"/>
  <c r="BI82" i="1"/>
  <c r="AC82" i="1"/>
  <c r="CH82" i="1"/>
  <c r="BA82" i="1"/>
  <c r="U82" i="1"/>
  <c r="BZ82" i="1"/>
  <c r="AS82" i="1"/>
  <c r="BQ82" i="1"/>
  <c r="AK82" i="1"/>
  <c r="CZ81" i="1"/>
  <c r="CZ110" i="1"/>
  <c r="CZ107" i="1" s="1"/>
  <c r="CZ35" i="1"/>
  <c r="CZ32" i="1" s="1"/>
  <c r="D116" i="1"/>
  <c r="CN114" i="1"/>
  <c r="CN113" i="1" s="1"/>
  <c r="CF114" i="1"/>
  <c r="CF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CT114" i="1"/>
  <c r="CT113" i="1" s="1"/>
  <c r="CL114" i="1"/>
  <c r="CL113" i="1" s="1"/>
  <c r="CD114" i="1"/>
  <c r="CD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AG113" i="1" s="1"/>
  <c r="Y114" i="1"/>
  <c r="Y113" i="1" s="1"/>
  <c r="Q114" i="1"/>
  <c r="Q113" i="1" s="1"/>
  <c r="CR114" i="1"/>
  <c r="CR113" i="1" s="1"/>
  <c r="CJ114" i="1"/>
  <c r="CJ113" i="1" s="1"/>
  <c r="CB114" i="1"/>
  <c r="CB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W114" i="1"/>
  <c r="W113" i="1" s="1"/>
  <c r="O114" i="1"/>
  <c r="O113" i="1" s="1"/>
  <c r="CP114" i="1"/>
  <c r="CP113" i="1" s="1"/>
  <c r="BI114" i="1"/>
  <c r="BI113" i="1" s="1"/>
  <c r="AC114" i="1"/>
  <c r="AC113" i="1" s="1"/>
  <c r="CH114" i="1"/>
  <c r="CH113" i="1" s="1"/>
  <c r="BA114" i="1"/>
  <c r="BA113" i="1" s="1"/>
  <c r="U114" i="1"/>
  <c r="U113" i="1" s="1"/>
  <c r="BZ114" i="1"/>
  <c r="BZ113" i="1" s="1"/>
  <c r="AS114" i="1"/>
  <c r="AS113" i="1" s="1"/>
  <c r="AK114" i="1"/>
  <c r="AK113" i="1" s="1"/>
  <c r="BQ114" i="1"/>
  <c r="BQ113" i="1" s="1"/>
  <c r="D38" i="1"/>
  <c r="CR37" i="1"/>
  <c r="CJ37" i="1"/>
  <c r="CB37" i="1"/>
  <c r="BS37" i="1"/>
  <c r="BK37" i="1"/>
  <c r="BC37" i="1"/>
  <c r="AU37" i="1"/>
  <c r="AM37" i="1"/>
  <c r="AE37" i="1"/>
  <c r="CP37" i="1"/>
  <c r="CH37" i="1"/>
  <c r="BZ37" i="1"/>
  <c r="BQ37" i="1"/>
  <c r="BI37" i="1"/>
  <c r="BA37" i="1"/>
  <c r="AS37" i="1"/>
  <c r="AK37" i="1"/>
  <c r="AC37" i="1"/>
  <c r="U37" i="1"/>
  <c r="CN37" i="1"/>
  <c r="CF37" i="1"/>
  <c r="BW37" i="1"/>
  <c r="BO37" i="1"/>
  <c r="BG37" i="1"/>
  <c r="AY37" i="1"/>
  <c r="AQ37" i="1"/>
  <c r="AI37" i="1"/>
  <c r="AA37" i="1"/>
  <c r="CL37" i="1"/>
  <c r="BE37" i="1"/>
  <c r="Y37" i="1"/>
  <c r="O37" i="1"/>
  <c r="AG37" i="1"/>
  <c r="CD37" i="1"/>
  <c r="AW37" i="1"/>
  <c r="W37" i="1"/>
  <c r="BM37" i="1"/>
  <c r="BU37" i="1"/>
  <c r="AO37" i="1"/>
  <c r="S37" i="1"/>
  <c r="CT37" i="1"/>
  <c r="Q37" i="1"/>
  <c r="CZ37" i="1" l="1"/>
  <c r="CP116" i="1"/>
  <c r="CP115" i="1" s="1"/>
  <c r="CH116" i="1"/>
  <c r="CH115" i="1" s="1"/>
  <c r="BZ116" i="1"/>
  <c r="BZ115" i="1" s="1"/>
  <c r="BQ116" i="1"/>
  <c r="BQ115" i="1" s="1"/>
  <c r="BI116" i="1"/>
  <c r="BI115" i="1" s="1"/>
  <c r="BA116" i="1"/>
  <c r="BA115" i="1" s="1"/>
  <c r="AS116" i="1"/>
  <c r="AS115" i="1" s="1"/>
  <c r="AK116" i="1"/>
  <c r="AK115" i="1" s="1"/>
  <c r="AC116" i="1"/>
  <c r="AC115" i="1" s="1"/>
  <c r="U116" i="1"/>
  <c r="U115" i="1" s="1"/>
  <c r="D118" i="1"/>
  <c r="CN116" i="1"/>
  <c r="CN115" i="1" s="1"/>
  <c r="CF116" i="1"/>
  <c r="CF115" i="1" s="1"/>
  <c r="BW116" i="1"/>
  <c r="BW115" i="1" s="1"/>
  <c r="BO116" i="1"/>
  <c r="BO115" i="1" s="1"/>
  <c r="BG116" i="1"/>
  <c r="BG115" i="1" s="1"/>
  <c r="AY116" i="1"/>
  <c r="AY115" i="1" s="1"/>
  <c r="AQ116" i="1"/>
  <c r="AQ115" i="1" s="1"/>
  <c r="AI116" i="1"/>
  <c r="AI115" i="1" s="1"/>
  <c r="AA116" i="1"/>
  <c r="AA115" i="1" s="1"/>
  <c r="S116" i="1"/>
  <c r="S115" i="1" s="1"/>
  <c r="CT116" i="1"/>
  <c r="CT115" i="1" s="1"/>
  <c r="CL116" i="1"/>
  <c r="CL115" i="1" s="1"/>
  <c r="CD116" i="1"/>
  <c r="CD115" i="1" s="1"/>
  <c r="BU116" i="1"/>
  <c r="BU115" i="1" s="1"/>
  <c r="BM116" i="1"/>
  <c r="BM115" i="1" s="1"/>
  <c r="BE116" i="1"/>
  <c r="BE115" i="1" s="1"/>
  <c r="AW116" i="1"/>
  <c r="AW115" i="1" s="1"/>
  <c r="AO116" i="1"/>
  <c r="AO115" i="1" s="1"/>
  <c r="AG116" i="1"/>
  <c r="AG115" i="1" s="1"/>
  <c r="Y116" i="1"/>
  <c r="Y115" i="1" s="1"/>
  <c r="Q116" i="1"/>
  <c r="Q115" i="1" s="1"/>
  <c r="CR116" i="1"/>
  <c r="CR115" i="1" s="1"/>
  <c r="BK116" i="1"/>
  <c r="BK115" i="1" s="1"/>
  <c r="AE116" i="1"/>
  <c r="CJ116" i="1"/>
  <c r="CJ115" i="1" s="1"/>
  <c r="BC116" i="1"/>
  <c r="BC115" i="1" s="1"/>
  <c r="W116" i="1"/>
  <c r="W115" i="1" s="1"/>
  <c r="CB116" i="1"/>
  <c r="CB115" i="1" s="1"/>
  <c r="AU116" i="1"/>
  <c r="AU115" i="1" s="1"/>
  <c r="O116" i="1"/>
  <c r="O115" i="1" s="1"/>
  <c r="BS116" i="1"/>
  <c r="BS115" i="1" s="1"/>
  <c r="AM116" i="1"/>
  <c r="AM115" i="1" s="1"/>
  <c r="CZ82" i="1"/>
  <c r="CP38" i="1"/>
  <c r="CP36" i="1" s="1"/>
  <c r="CH38" i="1"/>
  <c r="CH36" i="1" s="1"/>
  <c r="BZ38" i="1"/>
  <c r="BQ38" i="1"/>
  <c r="BQ36" i="1" s="1"/>
  <c r="BI38" i="1"/>
  <c r="BI36" i="1" s="1"/>
  <c r="BA38" i="1"/>
  <c r="BA36" i="1" s="1"/>
  <c r="AS38" i="1"/>
  <c r="AS36" i="1" s="1"/>
  <c r="AK38" i="1"/>
  <c r="AK36" i="1" s="1"/>
  <c r="AC38" i="1"/>
  <c r="AC36" i="1" s="1"/>
  <c r="U38" i="1"/>
  <c r="U36" i="1" s="1"/>
  <c r="D40" i="1"/>
  <c r="CN38" i="1"/>
  <c r="CN36" i="1" s="1"/>
  <c r="CF38" i="1"/>
  <c r="CF36" i="1" s="1"/>
  <c r="BW38" i="1"/>
  <c r="BW36" i="1" s="1"/>
  <c r="BO38" i="1"/>
  <c r="BG38" i="1"/>
  <c r="BG36" i="1" s="1"/>
  <c r="AY38" i="1"/>
  <c r="AY36" i="1" s="1"/>
  <c r="AQ38" i="1"/>
  <c r="AQ36" i="1" s="1"/>
  <c r="AI38" i="1"/>
  <c r="AA38" i="1"/>
  <c r="S38" i="1"/>
  <c r="S36" i="1" s="1"/>
  <c r="CT38" i="1"/>
  <c r="CT36" i="1" s="1"/>
  <c r="CL38" i="1"/>
  <c r="CL36" i="1" s="1"/>
  <c r="CD38" i="1"/>
  <c r="CD36" i="1" s="1"/>
  <c r="BU38" i="1"/>
  <c r="BU36" i="1" s="1"/>
  <c r="BM38" i="1"/>
  <c r="BM36" i="1" s="1"/>
  <c r="BE38" i="1"/>
  <c r="BE36" i="1" s="1"/>
  <c r="AW38" i="1"/>
  <c r="AW36" i="1" s="1"/>
  <c r="AO38" i="1"/>
  <c r="AO36" i="1" s="1"/>
  <c r="AG38" i="1"/>
  <c r="AG36" i="1" s="1"/>
  <c r="Y38" i="1"/>
  <c r="Q38" i="1"/>
  <c r="Q36" i="1" s="1"/>
  <c r="CJ38" i="1"/>
  <c r="CJ36" i="1" s="1"/>
  <c r="BC38" i="1"/>
  <c r="BC36" i="1" s="1"/>
  <c r="W38" i="1"/>
  <c r="AE38" i="1"/>
  <c r="CB38" i="1"/>
  <c r="AU38" i="1"/>
  <c r="O38" i="1"/>
  <c r="O36" i="1" s="1"/>
  <c r="BK38" i="1"/>
  <c r="BK36" i="1" s="1"/>
  <c r="BS38" i="1"/>
  <c r="BS36" i="1" s="1"/>
  <c r="AM38" i="1"/>
  <c r="AM36" i="1" s="1"/>
  <c r="CR38" i="1"/>
  <c r="CR36" i="1" s="1"/>
  <c r="CT83" i="1"/>
  <c r="CL83" i="1"/>
  <c r="CD83" i="1"/>
  <c r="BU83" i="1"/>
  <c r="BM83" i="1"/>
  <c r="BE83" i="1"/>
  <c r="AW83" i="1"/>
  <c r="AO83" i="1"/>
  <c r="AG83" i="1"/>
  <c r="Y83" i="1"/>
  <c r="Q83" i="1"/>
  <c r="D84" i="1"/>
  <c r="CR83" i="1"/>
  <c r="CJ83" i="1"/>
  <c r="CB83" i="1"/>
  <c r="BS83" i="1"/>
  <c r="BK83" i="1"/>
  <c r="BC83" i="1"/>
  <c r="AU83" i="1"/>
  <c r="AM83" i="1"/>
  <c r="AE83" i="1"/>
  <c r="W83" i="1"/>
  <c r="O83" i="1"/>
  <c r="CP83" i="1"/>
  <c r="CH83" i="1"/>
  <c r="BZ83" i="1"/>
  <c r="BQ83" i="1"/>
  <c r="BI83" i="1"/>
  <c r="BA83" i="1"/>
  <c r="AS83" i="1"/>
  <c r="AK83" i="1"/>
  <c r="AC83" i="1"/>
  <c r="U83" i="1"/>
  <c r="CN83" i="1"/>
  <c r="BG83" i="1"/>
  <c r="AA83" i="1"/>
  <c r="CF83" i="1"/>
  <c r="AY83" i="1"/>
  <c r="S83" i="1"/>
  <c r="BW83" i="1"/>
  <c r="AQ83" i="1"/>
  <c r="BO83" i="1"/>
  <c r="AI83" i="1"/>
  <c r="W36" i="1"/>
  <c r="AA36" i="1"/>
  <c r="BZ36" i="1"/>
  <c r="Y36" i="1"/>
  <c r="AI36" i="1"/>
  <c r="BO36" i="1"/>
  <c r="AU36" i="1"/>
  <c r="CB36" i="1"/>
  <c r="AE113" i="1"/>
  <c r="CZ114" i="1"/>
  <c r="CZ113" i="1" s="1"/>
  <c r="CR80" i="1"/>
  <c r="CJ80" i="1"/>
  <c r="CB80" i="1"/>
  <c r="BS80" i="1"/>
  <c r="BK80" i="1"/>
  <c r="BC80" i="1"/>
  <c r="AU80" i="1"/>
  <c r="AM80" i="1"/>
  <c r="AE80" i="1"/>
  <c r="W80" i="1"/>
  <c r="O80" i="1"/>
  <c r="CP80" i="1"/>
  <c r="CH80" i="1"/>
  <c r="BZ80" i="1"/>
  <c r="BQ80" i="1"/>
  <c r="BI80" i="1"/>
  <c r="BA80" i="1"/>
  <c r="AS80" i="1"/>
  <c r="AK80" i="1"/>
  <c r="AC80" i="1"/>
  <c r="U80" i="1"/>
  <c r="CN80" i="1"/>
  <c r="CF80" i="1"/>
  <c r="BW80" i="1"/>
  <c r="BO80" i="1"/>
  <c r="BG80" i="1"/>
  <c r="AY80" i="1"/>
  <c r="AQ80" i="1"/>
  <c r="AI80" i="1"/>
  <c r="AA80" i="1"/>
  <c r="S80" i="1"/>
  <c r="CT80" i="1"/>
  <c r="BM80" i="1"/>
  <c r="AG80" i="1"/>
  <c r="CL80" i="1"/>
  <c r="BE80" i="1"/>
  <c r="Y80" i="1"/>
  <c r="CD80" i="1"/>
  <c r="AW80" i="1"/>
  <c r="Q80" i="1"/>
  <c r="BU80" i="1"/>
  <c r="AO80" i="1"/>
  <c r="CZ38" i="1" l="1"/>
  <c r="CZ36" i="1" s="1"/>
  <c r="CZ83" i="1"/>
  <c r="CZ116" i="1"/>
  <c r="CZ115" i="1" s="1"/>
  <c r="AE115" i="1"/>
  <c r="D119" i="1"/>
  <c r="CR118" i="1"/>
  <c r="CJ118" i="1"/>
  <c r="CB118" i="1"/>
  <c r="BS118" i="1"/>
  <c r="BK118" i="1"/>
  <c r="BC118" i="1"/>
  <c r="AU118" i="1"/>
  <c r="AM118" i="1"/>
  <c r="AE118" i="1"/>
  <c r="W118" i="1"/>
  <c r="O118" i="1"/>
  <c r="CP118" i="1"/>
  <c r="CH118" i="1"/>
  <c r="BZ118" i="1"/>
  <c r="BQ118" i="1"/>
  <c r="BI118" i="1"/>
  <c r="BA118" i="1"/>
  <c r="AS118" i="1"/>
  <c r="AK118" i="1"/>
  <c r="AC118" i="1"/>
  <c r="U118" i="1"/>
  <c r="CN118" i="1"/>
  <c r="CF118" i="1"/>
  <c r="BW118" i="1"/>
  <c r="BO118" i="1"/>
  <c r="BG118" i="1"/>
  <c r="AY118" i="1"/>
  <c r="AQ118" i="1"/>
  <c r="AI118" i="1"/>
  <c r="AA118" i="1"/>
  <c r="S118" i="1"/>
  <c r="BU118" i="1"/>
  <c r="AO118" i="1"/>
  <c r="CT118" i="1"/>
  <c r="BM118" i="1"/>
  <c r="AG118" i="1"/>
  <c r="CL118" i="1"/>
  <c r="BE118" i="1"/>
  <c r="Y118" i="1"/>
  <c r="CD118" i="1"/>
  <c r="AW118" i="1"/>
  <c r="Q118" i="1"/>
  <c r="AE36" i="1"/>
  <c r="CZ80" i="1"/>
  <c r="D85" i="1"/>
  <c r="CR84" i="1"/>
  <c r="CJ84" i="1"/>
  <c r="CB84" i="1"/>
  <c r="BS84" i="1"/>
  <c r="BK84" i="1"/>
  <c r="BC84" i="1"/>
  <c r="AU84" i="1"/>
  <c r="AM84" i="1"/>
  <c r="AE84" i="1"/>
  <c r="W84" i="1"/>
  <c r="O84" i="1"/>
  <c r="CP84" i="1"/>
  <c r="CH84" i="1"/>
  <c r="BZ84" i="1"/>
  <c r="BQ84" i="1"/>
  <c r="BI84" i="1"/>
  <c r="BA84" i="1"/>
  <c r="AS84" i="1"/>
  <c r="AK84" i="1"/>
  <c r="AC84" i="1"/>
  <c r="U84" i="1"/>
  <c r="CN84" i="1"/>
  <c r="CF84" i="1"/>
  <c r="BW84" i="1"/>
  <c r="BO84" i="1"/>
  <c r="BG84" i="1"/>
  <c r="AY84" i="1"/>
  <c r="AQ84" i="1"/>
  <c r="AI84" i="1"/>
  <c r="AA84" i="1"/>
  <c r="S84" i="1"/>
  <c r="CT84" i="1"/>
  <c r="BM84" i="1"/>
  <c r="AG84" i="1"/>
  <c r="CL84" i="1"/>
  <c r="BE84" i="1"/>
  <c r="Y84" i="1"/>
  <c r="CD84" i="1"/>
  <c r="AW84" i="1"/>
  <c r="Q84" i="1"/>
  <c r="BU84" i="1"/>
  <c r="AO84" i="1"/>
  <c r="CR40" i="1"/>
  <c r="CR39" i="1" s="1"/>
  <c r="CJ40" i="1"/>
  <c r="CJ39" i="1" s="1"/>
  <c r="CB40" i="1"/>
  <c r="CB39" i="1" s="1"/>
  <c r="BS40" i="1"/>
  <c r="BS39" i="1" s="1"/>
  <c r="BK40" i="1"/>
  <c r="BK39" i="1" s="1"/>
  <c r="BC40" i="1"/>
  <c r="BC39" i="1" s="1"/>
  <c r="AU40" i="1"/>
  <c r="AU39" i="1" s="1"/>
  <c r="AM40" i="1"/>
  <c r="AM39" i="1" s="1"/>
  <c r="AE40" i="1"/>
  <c r="W40" i="1"/>
  <c r="W39" i="1" s="1"/>
  <c r="O40" i="1"/>
  <c r="O39" i="1" s="1"/>
  <c r="CP40" i="1"/>
  <c r="CP39" i="1" s="1"/>
  <c r="CH40" i="1"/>
  <c r="CH39" i="1" s="1"/>
  <c r="BZ40" i="1"/>
  <c r="BZ39" i="1" s="1"/>
  <c r="BQ40" i="1"/>
  <c r="BQ39" i="1" s="1"/>
  <c r="BI40" i="1"/>
  <c r="BI39" i="1" s="1"/>
  <c r="BA40" i="1"/>
  <c r="BA39" i="1" s="1"/>
  <c r="AS40" i="1"/>
  <c r="AS39" i="1" s="1"/>
  <c r="AK40" i="1"/>
  <c r="AK39" i="1" s="1"/>
  <c r="AC40" i="1"/>
  <c r="AC39" i="1" s="1"/>
  <c r="U40" i="1"/>
  <c r="U39" i="1" s="1"/>
  <c r="D42" i="1"/>
  <c r="CN40" i="1"/>
  <c r="CN39" i="1" s="1"/>
  <c r="CF40" i="1"/>
  <c r="CF39" i="1" s="1"/>
  <c r="BW40" i="1"/>
  <c r="BW39" i="1" s="1"/>
  <c r="BO40" i="1"/>
  <c r="BO39" i="1" s="1"/>
  <c r="BG40" i="1"/>
  <c r="BG39" i="1" s="1"/>
  <c r="AY40" i="1"/>
  <c r="AY39" i="1" s="1"/>
  <c r="AQ40" i="1"/>
  <c r="AQ39" i="1" s="1"/>
  <c r="AI40" i="1"/>
  <c r="AI39" i="1" s="1"/>
  <c r="AA40" i="1"/>
  <c r="AA39" i="1" s="1"/>
  <c r="S40" i="1"/>
  <c r="S39" i="1" s="1"/>
  <c r="CT40" i="1"/>
  <c r="CT39" i="1" s="1"/>
  <c r="BM40" i="1"/>
  <c r="BM39" i="1" s="1"/>
  <c r="AG40" i="1"/>
  <c r="AG39" i="1" s="1"/>
  <c r="BU40" i="1"/>
  <c r="BU39" i="1" s="1"/>
  <c r="CL40" i="1"/>
  <c r="CL39" i="1" s="1"/>
  <c r="BE40" i="1"/>
  <c r="BE39" i="1" s="1"/>
  <c r="Y40" i="1"/>
  <c r="Y39" i="1" s="1"/>
  <c r="CD40" i="1"/>
  <c r="CD39" i="1" s="1"/>
  <c r="AW40" i="1"/>
  <c r="AW39" i="1" s="1"/>
  <c r="Q40" i="1"/>
  <c r="Q39" i="1" s="1"/>
  <c r="AO40" i="1"/>
  <c r="AO39" i="1" s="1"/>
  <c r="CZ84" i="1" l="1"/>
  <c r="D152" i="1"/>
  <c r="CT42" i="1"/>
  <c r="CL42" i="1"/>
  <c r="CD42" i="1"/>
  <c r="BU42" i="1"/>
  <c r="BM42" i="1"/>
  <c r="BE42" i="1"/>
  <c r="AW42" i="1"/>
  <c r="AO42" i="1"/>
  <c r="AG42" i="1"/>
  <c r="Y42" i="1"/>
  <c r="Q42" i="1"/>
  <c r="CR42" i="1"/>
  <c r="CJ42" i="1"/>
  <c r="CB42" i="1"/>
  <c r="BS42" i="1"/>
  <c r="BK42" i="1"/>
  <c r="BC42" i="1"/>
  <c r="AU42" i="1"/>
  <c r="AM42" i="1"/>
  <c r="AE42" i="1"/>
  <c r="W42" i="1"/>
  <c r="O42" i="1"/>
  <c r="CP42" i="1"/>
  <c r="CH42" i="1"/>
  <c r="BZ42" i="1"/>
  <c r="BQ42" i="1"/>
  <c r="BI42" i="1"/>
  <c r="BA42" i="1"/>
  <c r="AS42" i="1"/>
  <c r="AK42" i="1"/>
  <c r="AC42" i="1"/>
  <c r="U42" i="1"/>
  <c r="BO42" i="1"/>
  <c r="AI42" i="1"/>
  <c r="BW42" i="1"/>
  <c r="CN42" i="1"/>
  <c r="BG42" i="1"/>
  <c r="AA42" i="1"/>
  <c r="CF42" i="1"/>
  <c r="AY42" i="1"/>
  <c r="S42" i="1"/>
  <c r="AQ42" i="1"/>
  <c r="D87" i="1"/>
  <c r="CP85" i="1"/>
  <c r="CH85" i="1"/>
  <c r="BZ85" i="1"/>
  <c r="BQ85" i="1"/>
  <c r="BI85" i="1"/>
  <c r="BA85" i="1"/>
  <c r="AS85" i="1"/>
  <c r="AK85" i="1"/>
  <c r="AC85" i="1"/>
  <c r="U85" i="1"/>
  <c r="CN85" i="1"/>
  <c r="CF85" i="1"/>
  <c r="BW85" i="1"/>
  <c r="BO85" i="1"/>
  <c r="BG85" i="1"/>
  <c r="AY85" i="1"/>
  <c r="AQ85" i="1"/>
  <c r="AI85" i="1"/>
  <c r="AA85" i="1"/>
  <c r="S85" i="1"/>
  <c r="CT85" i="1"/>
  <c r="CL85" i="1"/>
  <c r="CD85" i="1"/>
  <c r="BU85" i="1"/>
  <c r="BM85" i="1"/>
  <c r="BE85" i="1"/>
  <c r="AW85" i="1"/>
  <c r="AO85" i="1"/>
  <c r="AG85" i="1"/>
  <c r="Y85" i="1"/>
  <c r="Q85" i="1"/>
  <c r="CR85" i="1"/>
  <c r="BK85" i="1"/>
  <c r="AE85" i="1"/>
  <c r="CJ85" i="1"/>
  <c r="BC85" i="1"/>
  <c r="W85" i="1"/>
  <c r="CB85" i="1"/>
  <c r="AU85" i="1"/>
  <c r="O85" i="1"/>
  <c r="AM85" i="1"/>
  <c r="BS85" i="1"/>
  <c r="CZ118" i="1"/>
  <c r="CZ40" i="1"/>
  <c r="CZ39" i="1" s="1"/>
  <c r="AE39" i="1"/>
  <c r="CP119" i="1"/>
  <c r="CH119" i="1"/>
  <c r="BZ119" i="1"/>
  <c r="BQ119" i="1"/>
  <c r="BI119" i="1"/>
  <c r="BA119" i="1"/>
  <c r="AS119" i="1"/>
  <c r="AK119" i="1"/>
  <c r="AC119" i="1"/>
  <c r="U119" i="1"/>
  <c r="CN119" i="1"/>
  <c r="CF119" i="1"/>
  <c r="BW119" i="1"/>
  <c r="BO119" i="1"/>
  <c r="BG119" i="1"/>
  <c r="AY119" i="1"/>
  <c r="AQ119" i="1"/>
  <c r="AI119" i="1"/>
  <c r="AA119" i="1"/>
  <c r="S119" i="1"/>
  <c r="CT119" i="1"/>
  <c r="CL119" i="1"/>
  <c r="CD119" i="1"/>
  <c r="BU119" i="1"/>
  <c r="BM119" i="1"/>
  <c r="BE119" i="1"/>
  <c r="AW119" i="1"/>
  <c r="AO119" i="1"/>
  <c r="AG119" i="1"/>
  <c r="Y119" i="1"/>
  <c r="Q119" i="1"/>
  <c r="BS119" i="1"/>
  <c r="AM119" i="1"/>
  <c r="CR119" i="1"/>
  <c r="BK119" i="1"/>
  <c r="AE119" i="1"/>
  <c r="CJ119" i="1"/>
  <c r="BC119" i="1"/>
  <c r="W119" i="1"/>
  <c r="CB119" i="1"/>
  <c r="AU119" i="1"/>
  <c r="O119" i="1"/>
  <c r="D120" i="1"/>
  <c r="CZ119" i="1" l="1"/>
  <c r="CZ85" i="1"/>
  <c r="CN120" i="1"/>
  <c r="CF120" i="1"/>
  <c r="BW120" i="1"/>
  <c r="BO120" i="1"/>
  <c r="BG120" i="1"/>
  <c r="AY120" i="1"/>
  <c r="AQ120" i="1"/>
  <c r="AI120" i="1"/>
  <c r="AA120" i="1"/>
  <c r="S120" i="1"/>
  <c r="CT120" i="1"/>
  <c r="CL120" i="1"/>
  <c r="CD120" i="1"/>
  <c r="BU120" i="1"/>
  <c r="BM120" i="1"/>
  <c r="BE120" i="1"/>
  <c r="AW120" i="1"/>
  <c r="AO120" i="1"/>
  <c r="AG120" i="1"/>
  <c r="Y120" i="1"/>
  <c r="Q120" i="1"/>
  <c r="D121" i="1"/>
  <c r="CR120" i="1"/>
  <c r="CJ120" i="1"/>
  <c r="CB120" i="1"/>
  <c r="BS120" i="1"/>
  <c r="BK120" i="1"/>
  <c r="BC120" i="1"/>
  <c r="AU120" i="1"/>
  <c r="AM120" i="1"/>
  <c r="AE120" i="1"/>
  <c r="W120" i="1"/>
  <c r="O120" i="1"/>
  <c r="BQ120" i="1"/>
  <c r="AK120" i="1"/>
  <c r="CP120" i="1"/>
  <c r="BI120" i="1"/>
  <c r="AC120" i="1"/>
  <c r="CH120" i="1"/>
  <c r="BA120" i="1"/>
  <c r="U120" i="1"/>
  <c r="BZ120" i="1"/>
  <c r="AS120" i="1"/>
  <c r="CZ42" i="1"/>
  <c r="CP152" i="1"/>
  <c r="CH152" i="1"/>
  <c r="BZ152" i="1"/>
  <c r="BQ152" i="1"/>
  <c r="BI152" i="1"/>
  <c r="BA152" i="1"/>
  <c r="AS152" i="1"/>
  <c r="AK152" i="1"/>
  <c r="AC152" i="1"/>
  <c r="U152" i="1"/>
  <c r="CN152" i="1"/>
  <c r="CF152" i="1"/>
  <c r="BW152" i="1"/>
  <c r="BO152" i="1"/>
  <c r="BG152" i="1"/>
  <c r="AY152" i="1"/>
  <c r="AQ152" i="1"/>
  <c r="AI152" i="1"/>
  <c r="AA152" i="1"/>
  <c r="S152" i="1"/>
  <c r="D153" i="1"/>
  <c r="CR152" i="1"/>
  <c r="CJ152" i="1"/>
  <c r="CB152" i="1"/>
  <c r="BS152" i="1"/>
  <c r="BK152" i="1"/>
  <c r="BC152" i="1"/>
  <c r="AU152" i="1"/>
  <c r="AM152" i="1"/>
  <c r="AE152" i="1"/>
  <c r="W152" i="1"/>
  <c r="O152" i="1"/>
  <c r="BU152" i="1"/>
  <c r="AO152" i="1"/>
  <c r="CT152" i="1"/>
  <c r="BM152" i="1"/>
  <c r="AG152" i="1"/>
  <c r="CL152" i="1"/>
  <c r="BE152" i="1"/>
  <c r="Y152" i="1"/>
  <c r="AW152" i="1"/>
  <c r="Q152" i="1"/>
  <c r="CD152" i="1"/>
  <c r="D43" i="1"/>
  <c r="CP87" i="1"/>
  <c r="CH87" i="1"/>
  <c r="BZ87" i="1"/>
  <c r="BQ87" i="1"/>
  <c r="BI87" i="1"/>
  <c r="BA87" i="1"/>
  <c r="AS87" i="1"/>
  <c r="AK87" i="1"/>
  <c r="AC87" i="1"/>
  <c r="U87" i="1"/>
  <c r="CN87" i="1"/>
  <c r="CF87" i="1"/>
  <c r="BW87" i="1"/>
  <c r="BO87" i="1"/>
  <c r="BG87" i="1"/>
  <c r="AY87" i="1"/>
  <c r="AQ87" i="1"/>
  <c r="AI87" i="1"/>
  <c r="AA87" i="1"/>
  <c r="S87" i="1"/>
  <c r="CJ87" i="1"/>
  <c r="BS87" i="1"/>
  <c r="BC87" i="1"/>
  <c r="AM87" i="1"/>
  <c r="W87" i="1"/>
  <c r="CT87" i="1"/>
  <c r="CD87" i="1"/>
  <c r="BM87" i="1"/>
  <c r="AW87" i="1"/>
  <c r="AG87" i="1"/>
  <c r="Q87" i="1"/>
  <c r="CR87" i="1"/>
  <c r="CB87" i="1"/>
  <c r="BK87" i="1"/>
  <c r="AU87" i="1"/>
  <c r="AE87" i="1"/>
  <c r="O87" i="1"/>
  <c r="BU87" i="1"/>
  <c r="D88" i="1"/>
  <c r="BE87" i="1"/>
  <c r="AO87" i="1"/>
  <c r="CL87" i="1"/>
  <c r="Y87" i="1"/>
  <c r="CZ152" i="1" l="1"/>
  <c r="CZ87" i="1"/>
  <c r="CN153" i="1"/>
  <c r="CF153" i="1"/>
  <c r="BW153" i="1"/>
  <c r="BO153" i="1"/>
  <c r="BG153" i="1"/>
  <c r="AY153" i="1"/>
  <c r="AQ153" i="1"/>
  <c r="AI153" i="1"/>
  <c r="AA153" i="1"/>
  <c r="S153" i="1"/>
  <c r="CT153" i="1"/>
  <c r="CL153" i="1"/>
  <c r="CD153" i="1"/>
  <c r="BU153" i="1"/>
  <c r="BM153" i="1"/>
  <c r="BE153" i="1"/>
  <c r="AW153" i="1"/>
  <c r="AO153" i="1"/>
  <c r="AG153" i="1"/>
  <c r="Y153" i="1"/>
  <c r="Q153" i="1"/>
  <c r="CP153" i="1"/>
  <c r="CH153" i="1"/>
  <c r="BZ153" i="1"/>
  <c r="BQ153" i="1"/>
  <c r="BI153" i="1"/>
  <c r="BA153" i="1"/>
  <c r="AS153" i="1"/>
  <c r="AK153" i="1"/>
  <c r="AC153" i="1"/>
  <c r="U153" i="1"/>
  <c r="BS153" i="1"/>
  <c r="AM153" i="1"/>
  <c r="CR153" i="1"/>
  <c r="BK153" i="1"/>
  <c r="AE153" i="1"/>
  <c r="CJ153" i="1"/>
  <c r="BC153" i="1"/>
  <c r="W153" i="1"/>
  <c r="AU153" i="1"/>
  <c r="D154" i="1"/>
  <c r="O153" i="1"/>
  <c r="CB153" i="1"/>
  <c r="CZ120" i="1"/>
  <c r="CN88" i="1"/>
  <c r="CF88" i="1"/>
  <c r="BW88" i="1"/>
  <c r="BO88" i="1"/>
  <c r="BG88" i="1"/>
  <c r="AY88" i="1"/>
  <c r="AQ88" i="1"/>
  <c r="AI88" i="1"/>
  <c r="AA88" i="1"/>
  <c r="S88" i="1"/>
  <c r="CT88" i="1"/>
  <c r="CL88" i="1"/>
  <c r="CD88" i="1"/>
  <c r="BU88" i="1"/>
  <c r="BM88" i="1"/>
  <c r="BE88" i="1"/>
  <c r="AW88" i="1"/>
  <c r="AO88" i="1"/>
  <c r="AG88" i="1"/>
  <c r="Y88" i="1"/>
  <c r="Q88" i="1"/>
  <c r="CJ88" i="1"/>
  <c r="BS88" i="1"/>
  <c r="BC88" i="1"/>
  <c r="AM88" i="1"/>
  <c r="W88" i="1"/>
  <c r="CH88" i="1"/>
  <c r="BQ88" i="1"/>
  <c r="BA88" i="1"/>
  <c r="AK88" i="1"/>
  <c r="U88" i="1"/>
  <c r="CR88" i="1"/>
  <c r="CB88" i="1"/>
  <c r="BK88" i="1"/>
  <c r="AU88" i="1"/>
  <c r="AE88" i="1"/>
  <c r="O88" i="1"/>
  <c r="CP88" i="1"/>
  <c r="AC88" i="1"/>
  <c r="BZ88" i="1"/>
  <c r="D89" i="1"/>
  <c r="BI88" i="1"/>
  <c r="AS88" i="1"/>
  <c r="CR43" i="1"/>
  <c r="CR41" i="1" s="1"/>
  <c r="CJ43" i="1"/>
  <c r="CJ41" i="1" s="1"/>
  <c r="CB43" i="1"/>
  <c r="CB41" i="1" s="1"/>
  <c r="BS43" i="1"/>
  <c r="BS41" i="1" s="1"/>
  <c r="BK43" i="1"/>
  <c r="BK41" i="1" s="1"/>
  <c r="BC43" i="1"/>
  <c r="BC41" i="1" s="1"/>
  <c r="AU43" i="1"/>
  <c r="AU41" i="1" s="1"/>
  <c r="AM43" i="1"/>
  <c r="AM41" i="1" s="1"/>
  <c r="AE43" i="1"/>
  <c r="W43" i="1"/>
  <c r="W41" i="1" s="1"/>
  <c r="O43" i="1"/>
  <c r="O41" i="1" s="1"/>
  <c r="D46" i="1"/>
  <c r="CP43" i="1"/>
  <c r="CP41" i="1" s="1"/>
  <c r="CH43" i="1"/>
  <c r="CH41" i="1" s="1"/>
  <c r="BZ43" i="1"/>
  <c r="BZ41" i="1" s="1"/>
  <c r="BQ43" i="1"/>
  <c r="BQ41" i="1" s="1"/>
  <c r="BI43" i="1"/>
  <c r="BI41" i="1" s="1"/>
  <c r="BA43" i="1"/>
  <c r="BA41" i="1" s="1"/>
  <c r="AS43" i="1"/>
  <c r="AS41" i="1" s="1"/>
  <c r="AK43" i="1"/>
  <c r="AK41" i="1" s="1"/>
  <c r="AC43" i="1"/>
  <c r="AC41" i="1" s="1"/>
  <c r="U43" i="1"/>
  <c r="U41" i="1" s="1"/>
  <c r="CN43" i="1"/>
  <c r="CN41" i="1" s="1"/>
  <c r="CF43" i="1"/>
  <c r="CF41" i="1" s="1"/>
  <c r="BW43" i="1"/>
  <c r="BW41" i="1" s="1"/>
  <c r="BO43" i="1"/>
  <c r="BO41" i="1" s="1"/>
  <c r="BG43" i="1"/>
  <c r="BG41" i="1" s="1"/>
  <c r="AY43" i="1"/>
  <c r="AY41" i="1" s="1"/>
  <c r="AQ43" i="1"/>
  <c r="AQ41" i="1" s="1"/>
  <c r="AI43" i="1"/>
  <c r="AI41" i="1" s="1"/>
  <c r="AA43" i="1"/>
  <c r="AA41" i="1" s="1"/>
  <c r="S43" i="1"/>
  <c r="S41" i="1" s="1"/>
  <c r="BU43" i="1"/>
  <c r="BU41" i="1" s="1"/>
  <c r="AO43" i="1"/>
  <c r="AO41" i="1" s="1"/>
  <c r="CD43" i="1"/>
  <c r="CD41" i="1" s="1"/>
  <c r="CT43" i="1"/>
  <c r="CT41" i="1" s="1"/>
  <c r="BM43" i="1"/>
  <c r="BM41" i="1" s="1"/>
  <c r="AG43" i="1"/>
  <c r="AG41" i="1" s="1"/>
  <c r="Q43" i="1"/>
  <c r="Q41" i="1" s="1"/>
  <c r="CL43" i="1"/>
  <c r="CL41" i="1" s="1"/>
  <c r="BE43" i="1"/>
  <c r="BE41" i="1" s="1"/>
  <c r="Y43" i="1"/>
  <c r="Y41" i="1" s="1"/>
  <c r="AW43" i="1"/>
  <c r="AW41" i="1" s="1"/>
  <c r="D123" i="1"/>
  <c r="CT121" i="1"/>
  <c r="CT117" i="1" s="1"/>
  <c r="CL121" i="1"/>
  <c r="CL117" i="1" s="1"/>
  <c r="CD121" i="1"/>
  <c r="CD117" i="1" s="1"/>
  <c r="BU121" i="1"/>
  <c r="BU117" i="1" s="1"/>
  <c r="BM121" i="1"/>
  <c r="BM117" i="1" s="1"/>
  <c r="BE121" i="1"/>
  <c r="BE117" i="1" s="1"/>
  <c r="AW121" i="1"/>
  <c r="AW117" i="1" s="1"/>
  <c r="AO121" i="1"/>
  <c r="AO117" i="1" s="1"/>
  <c r="AG121" i="1"/>
  <c r="AG117" i="1" s="1"/>
  <c r="Y121" i="1"/>
  <c r="Y117" i="1" s="1"/>
  <c r="Q121" i="1"/>
  <c r="Q117" i="1" s="1"/>
  <c r="CR121" i="1"/>
  <c r="CR117" i="1" s="1"/>
  <c r="CJ121" i="1"/>
  <c r="CJ117" i="1" s="1"/>
  <c r="CB121" i="1"/>
  <c r="CB117" i="1" s="1"/>
  <c r="BS121" i="1"/>
  <c r="BS117" i="1" s="1"/>
  <c r="BK121" i="1"/>
  <c r="BK117" i="1" s="1"/>
  <c r="BC121" i="1"/>
  <c r="BC117" i="1" s="1"/>
  <c r="AU121" i="1"/>
  <c r="AU117" i="1" s="1"/>
  <c r="AM121" i="1"/>
  <c r="AM117" i="1" s="1"/>
  <c r="AE121" i="1"/>
  <c r="W121" i="1"/>
  <c r="W117" i="1" s="1"/>
  <c r="O121" i="1"/>
  <c r="O117" i="1" s="1"/>
  <c r="CP121" i="1"/>
  <c r="CP117" i="1" s="1"/>
  <c r="CH121" i="1"/>
  <c r="CH117" i="1" s="1"/>
  <c r="BZ121" i="1"/>
  <c r="BZ117" i="1" s="1"/>
  <c r="BQ121" i="1"/>
  <c r="BQ117" i="1" s="1"/>
  <c r="BI121" i="1"/>
  <c r="BI117" i="1" s="1"/>
  <c r="BA121" i="1"/>
  <c r="BA117" i="1" s="1"/>
  <c r="AS121" i="1"/>
  <c r="AS117" i="1" s="1"/>
  <c r="AK121" i="1"/>
  <c r="AK117" i="1" s="1"/>
  <c r="AC121" i="1"/>
  <c r="AC117" i="1" s="1"/>
  <c r="U121" i="1"/>
  <c r="U117" i="1" s="1"/>
  <c r="BO121" i="1"/>
  <c r="BO117" i="1" s="1"/>
  <c r="AI121" i="1"/>
  <c r="AI117" i="1" s="1"/>
  <c r="CN121" i="1"/>
  <c r="CN117" i="1" s="1"/>
  <c r="BG121" i="1"/>
  <c r="BG117" i="1" s="1"/>
  <c r="AA121" i="1"/>
  <c r="AA117" i="1" s="1"/>
  <c r="CF121" i="1"/>
  <c r="CF117" i="1" s="1"/>
  <c r="AY121" i="1"/>
  <c r="AY117" i="1" s="1"/>
  <c r="S121" i="1"/>
  <c r="S117" i="1" s="1"/>
  <c r="BW121" i="1"/>
  <c r="BW117" i="1" s="1"/>
  <c r="AQ121" i="1"/>
  <c r="AQ117" i="1" s="1"/>
  <c r="CZ153" i="1" l="1"/>
  <c r="CZ43" i="1"/>
  <c r="CZ41" i="1" s="1"/>
  <c r="AE41" i="1"/>
  <c r="CT89" i="1"/>
  <c r="CL89" i="1"/>
  <c r="CD89" i="1"/>
  <c r="BU89" i="1"/>
  <c r="BM89" i="1"/>
  <c r="BE89" i="1"/>
  <c r="AW89" i="1"/>
  <c r="AO89" i="1"/>
  <c r="AG89" i="1"/>
  <c r="Y89" i="1"/>
  <c r="Q89" i="1"/>
  <c r="D90" i="1"/>
  <c r="CR89" i="1"/>
  <c r="CJ89" i="1"/>
  <c r="CB89" i="1"/>
  <c r="BS89" i="1"/>
  <c r="BK89" i="1"/>
  <c r="BC89" i="1"/>
  <c r="AU89" i="1"/>
  <c r="AM89" i="1"/>
  <c r="AE89" i="1"/>
  <c r="W89" i="1"/>
  <c r="O89" i="1"/>
  <c r="CN89" i="1"/>
  <c r="BW89" i="1"/>
  <c r="BG89" i="1"/>
  <c r="AQ89" i="1"/>
  <c r="AA89" i="1"/>
  <c r="CH89" i="1"/>
  <c r="BQ89" i="1"/>
  <c r="BA89" i="1"/>
  <c r="AK89" i="1"/>
  <c r="U89" i="1"/>
  <c r="CF89" i="1"/>
  <c r="BO89" i="1"/>
  <c r="AY89" i="1"/>
  <c r="AI89" i="1"/>
  <c r="S89" i="1"/>
  <c r="AS89" i="1"/>
  <c r="CP89" i="1"/>
  <c r="AC89" i="1"/>
  <c r="BZ89" i="1"/>
  <c r="BI89" i="1"/>
  <c r="CZ121" i="1"/>
  <c r="CZ117" i="1" s="1"/>
  <c r="AE117" i="1"/>
  <c r="CN123" i="1"/>
  <c r="CF123" i="1"/>
  <c r="BW123" i="1"/>
  <c r="BO123" i="1"/>
  <c r="BG123" i="1"/>
  <c r="AY123" i="1"/>
  <c r="AQ123" i="1"/>
  <c r="AI123" i="1"/>
  <c r="AA123" i="1"/>
  <c r="S123" i="1"/>
  <c r="CT123" i="1"/>
  <c r="CJ123" i="1"/>
  <c r="BZ123" i="1"/>
  <c r="BM123" i="1"/>
  <c r="BC123" i="1"/>
  <c r="AS123" i="1"/>
  <c r="AG123" i="1"/>
  <c r="W123" i="1"/>
  <c r="D124" i="1"/>
  <c r="CR123" i="1"/>
  <c r="CH123" i="1"/>
  <c r="BU123" i="1"/>
  <c r="BK123" i="1"/>
  <c r="BA123" i="1"/>
  <c r="AO123" i="1"/>
  <c r="AE123" i="1"/>
  <c r="U123" i="1"/>
  <c r="CP123" i="1"/>
  <c r="CD123" i="1"/>
  <c r="BS123" i="1"/>
  <c r="BI123" i="1"/>
  <c r="AW123" i="1"/>
  <c r="AM123" i="1"/>
  <c r="AC123" i="1"/>
  <c r="Q123" i="1"/>
  <c r="BE123" i="1"/>
  <c r="O123" i="1"/>
  <c r="CL123" i="1"/>
  <c r="AU123" i="1"/>
  <c r="CB123" i="1"/>
  <c r="AK123" i="1"/>
  <c r="Y123" i="1"/>
  <c r="BQ123" i="1"/>
  <c r="D47" i="1"/>
  <c r="CR46" i="1"/>
  <c r="CJ46" i="1"/>
  <c r="CB46" i="1"/>
  <c r="BS46" i="1"/>
  <c r="BK46" i="1"/>
  <c r="BC46" i="1"/>
  <c r="AU46" i="1"/>
  <c r="AM46" i="1"/>
  <c r="AE46" i="1"/>
  <c r="W46" i="1"/>
  <c r="O46" i="1"/>
  <c r="D50" i="1"/>
  <c r="CP46" i="1"/>
  <c r="CH46" i="1"/>
  <c r="BZ46" i="1"/>
  <c r="BQ46" i="1"/>
  <c r="BI46" i="1"/>
  <c r="BA46" i="1"/>
  <c r="AS46" i="1"/>
  <c r="AK46" i="1"/>
  <c r="AC46" i="1"/>
  <c r="U46" i="1"/>
  <c r="CN46" i="1"/>
  <c r="CF46" i="1"/>
  <c r="BW46" i="1"/>
  <c r="BO46" i="1"/>
  <c r="BG46" i="1"/>
  <c r="AY46" i="1"/>
  <c r="AQ46" i="1"/>
  <c r="AI46" i="1"/>
  <c r="AA46" i="1"/>
  <c r="S46" i="1"/>
  <c r="CD46" i="1"/>
  <c r="AW46" i="1"/>
  <c r="Q46" i="1"/>
  <c r="BE46" i="1"/>
  <c r="BU46" i="1"/>
  <c r="AO46" i="1"/>
  <c r="CL46" i="1"/>
  <c r="CT46" i="1"/>
  <c r="BM46" i="1"/>
  <c r="AG46" i="1"/>
  <c r="Y46" i="1"/>
  <c r="CZ88" i="1"/>
  <c r="D157" i="1"/>
  <c r="CP154" i="1"/>
  <c r="CH154" i="1"/>
  <c r="CN154" i="1"/>
  <c r="CD154" i="1"/>
  <c r="BU154" i="1"/>
  <c r="BM154" i="1"/>
  <c r="BE154" i="1"/>
  <c r="AW154" i="1"/>
  <c r="AO154" i="1"/>
  <c r="AG154" i="1"/>
  <c r="Y154" i="1"/>
  <c r="Q154" i="1"/>
  <c r="CL154" i="1"/>
  <c r="CB154" i="1"/>
  <c r="BS154" i="1"/>
  <c r="BK154" i="1"/>
  <c r="BC154" i="1"/>
  <c r="AU154" i="1"/>
  <c r="AM154" i="1"/>
  <c r="AE154" i="1"/>
  <c r="W154" i="1"/>
  <c r="O154" i="1"/>
  <c r="CR154" i="1"/>
  <c r="CF154" i="1"/>
  <c r="BW154" i="1"/>
  <c r="BO154" i="1"/>
  <c r="BG154" i="1"/>
  <c r="AY154" i="1"/>
  <c r="AQ154" i="1"/>
  <c r="AI154" i="1"/>
  <c r="AA154" i="1"/>
  <c r="S154" i="1"/>
  <c r="BQ154" i="1"/>
  <c r="AK154" i="1"/>
  <c r="CT154" i="1"/>
  <c r="BI154" i="1"/>
  <c r="AC154" i="1"/>
  <c r="CJ154" i="1"/>
  <c r="BA154" i="1"/>
  <c r="U154" i="1"/>
  <c r="AS154" i="1"/>
  <c r="D45" i="1"/>
  <c r="BZ154" i="1"/>
  <c r="CT45" i="1" l="1"/>
  <c r="CL45" i="1"/>
  <c r="CD45" i="1"/>
  <c r="BU45" i="1"/>
  <c r="BM45" i="1"/>
  <c r="BE45" i="1"/>
  <c r="AW45" i="1"/>
  <c r="AO45" i="1"/>
  <c r="AG45" i="1"/>
  <c r="Y45" i="1"/>
  <c r="Q45" i="1"/>
  <c r="CR45" i="1"/>
  <c r="CJ45" i="1"/>
  <c r="CB45" i="1"/>
  <c r="BS45" i="1"/>
  <c r="BK45" i="1"/>
  <c r="BC45" i="1"/>
  <c r="AU45" i="1"/>
  <c r="AM45" i="1"/>
  <c r="AE45" i="1"/>
  <c r="W45" i="1"/>
  <c r="O45" i="1"/>
  <c r="CP45" i="1"/>
  <c r="CH45" i="1"/>
  <c r="BZ45" i="1"/>
  <c r="BQ45" i="1"/>
  <c r="BI45" i="1"/>
  <c r="BA45" i="1"/>
  <c r="AS45" i="1"/>
  <c r="AK45" i="1"/>
  <c r="AC45" i="1"/>
  <c r="U45" i="1"/>
  <c r="BW45" i="1"/>
  <c r="AQ45" i="1"/>
  <c r="AY45" i="1"/>
  <c r="BO45" i="1"/>
  <c r="AI45" i="1"/>
  <c r="CF45" i="1"/>
  <c r="S45" i="1"/>
  <c r="CN45" i="1"/>
  <c r="BG45" i="1"/>
  <c r="AA45" i="1"/>
  <c r="D51" i="1"/>
  <c r="CR50" i="1"/>
  <c r="CJ50" i="1"/>
  <c r="CB50" i="1"/>
  <c r="BS50" i="1"/>
  <c r="BK50" i="1"/>
  <c r="BC50" i="1"/>
  <c r="AU50" i="1"/>
  <c r="AM50" i="1"/>
  <c r="AE50" i="1"/>
  <c r="W50" i="1"/>
  <c r="O50" i="1"/>
  <c r="CP50" i="1"/>
  <c r="CH50" i="1"/>
  <c r="BZ50" i="1"/>
  <c r="BQ50" i="1"/>
  <c r="BI50" i="1"/>
  <c r="BA50" i="1"/>
  <c r="AS50" i="1"/>
  <c r="AK50" i="1"/>
  <c r="AC50" i="1"/>
  <c r="U50" i="1"/>
  <c r="CN50" i="1"/>
  <c r="CF50" i="1"/>
  <c r="BW50" i="1"/>
  <c r="BO50" i="1"/>
  <c r="BG50" i="1"/>
  <c r="AY50" i="1"/>
  <c r="AQ50" i="1"/>
  <c r="AI50" i="1"/>
  <c r="AA50" i="1"/>
  <c r="S50" i="1"/>
  <c r="CD50" i="1"/>
  <c r="AW50" i="1"/>
  <c r="Q50" i="1"/>
  <c r="BE50" i="1"/>
  <c r="BU50" i="1"/>
  <c r="AO50" i="1"/>
  <c r="CL50" i="1"/>
  <c r="CT50" i="1"/>
  <c r="BM50" i="1"/>
  <c r="AG50" i="1"/>
  <c r="Y50" i="1"/>
  <c r="CP47" i="1"/>
  <c r="CH47" i="1"/>
  <c r="BZ47" i="1"/>
  <c r="BQ47" i="1"/>
  <c r="BI47" i="1"/>
  <c r="BA47" i="1"/>
  <c r="AS47" i="1"/>
  <c r="AK47" i="1"/>
  <c r="AC47" i="1"/>
  <c r="U47" i="1"/>
  <c r="CN47" i="1"/>
  <c r="CF47" i="1"/>
  <c r="BW47" i="1"/>
  <c r="BO47" i="1"/>
  <c r="BG47" i="1"/>
  <c r="AY47" i="1"/>
  <c r="AQ47" i="1"/>
  <c r="AI47" i="1"/>
  <c r="AA47" i="1"/>
  <c r="S47" i="1"/>
  <c r="CT47" i="1"/>
  <c r="CL47" i="1"/>
  <c r="CD47" i="1"/>
  <c r="BU47" i="1"/>
  <c r="BM47" i="1"/>
  <c r="BE47" i="1"/>
  <c r="AW47" i="1"/>
  <c r="AO47" i="1"/>
  <c r="AG47" i="1"/>
  <c r="Y47" i="1"/>
  <c r="Q47" i="1"/>
  <c r="D48" i="1"/>
  <c r="CB47" i="1"/>
  <c r="AU47" i="1"/>
  <c r="O47" i="1"/>
  <c r="BC47" i="1"/>
  <c r="BS47" i="1"/>
  <c r="AM47" i="1"/>
  <c r="CJ47" i="1"/>
  <c r="CR47" i="1"/>
  <c r="BK47" i="1"/>
  <c r="AE47" i="1"/>
  <c r="W47" i="1"/>
  <c r="CT124" i="1"/>
  <c r="CL124" i="1"/>
  <c r="CD124" i="1"/>
  <c r="BU124" i="1"/>
  <c r="BM124" i="1"/>
  <c r="BE124" i="1"/>
  <c r="AW124" i="1"/>
  <c r="AO124" i="1"/>
  <c r="AG124" i="1"/>
  <c r="Y124" i="1"/>
  <c r="Q124" i="1"/>
  <c r="CN124" i="1"/>
  <c r="CB124" i="1"/>
  <c r="BQ124" i="1"/>
  <c r="BG124" i="1"/>
  <c r="AU124" i="1"/>
  <c r="AK124" i="1"/>
  <c r="AA124" i="1"/>
  <c r="O124" i="1"/>
  <c r="CJ124" i="1"/>
  <c r="BZ124" i="1"/>
  <c r="BO124" i="1"/>
  <c r="BC124" i="1"/>
  <c r="AS124" i="1"/>
  <c r="AI124" i="1"/>
  <c r="W124" i="1"/>
  <c r="CR124" i="1"/>
  <c r="CH124" i="1"/>
  <c r="BW124" i="1"/>
  <c r="BK124" i="1"/>
  <c r="BA124" i="1"/>
  <c r="AQ124" i="1"/>
  <c r="AE124" i="1"/>
  <c r="U124" i="1"/>
  <c r="CP124" i="1"/>
  <c r="AY124" i="1"/>
  <c r="CF124" i="1"/>
  <c r="AM124" i="1"/>
  <c r="D125" i="1"/>
  <c r="BS124" i="1"/>
  <c r="AC124" i="1"/>
  <c r="BI124" i="1"/>
  <c r="S124" i="1"/>
  <c r="CZ89" i="1"/>
  <c r="CZ123" i="1"/>
  <c r="D91" i="1"/>
  <c r="CR90" i="1"/>
  <c r="CJ90" i="1"/>
  <c r="CB90" i="1"/>
  <c r="BS90" i="1"/>
  <c r="BK90" i="1"/>
  <c r="BC90" i="1"/>
  <c r="AU90" i="1"/>
  <c r="AM90" i="1"/>
  <c r="AE90" i="1"/>
  <c r="W90" i="1"/>
  <c r="O90" i="1"/>
  <c r="CP90" i="1"/>
  <c r="CH90" i="1"/>
  <c r="BZ90" i="1"/>
  <c r="BQ90" i="1"/>
  <c r="BI90" i="1"/>
  <c r="BA90" i="1"/>
  <c r="AS90" i="1"/>
  <c r="AK90" i="1"/>
  <c r="AC90" i="1"/>
  <c r="U90" i="1"/>
  <c r="CT90" i="1"/>
  <c r="CD90" i="1"/>
  <c r="BM90" i="1"/>
  <c r="AW90" i="1"/>
  <c r="AG90" i="1"/>
  <c r="Q90" i="1"/>
  <c r="CN90" i="1"/>
  <c r="BW90" i="1"/>
  <c r="BG90" i="1"/>
  <c r="AQ90" i="1"/>
  <c r="AA90" i="1"/>
  <c r="CL90" i="1"/>
  <c r="BU90" i="1"/>
  <c r="BE90" i="1"/>
  <c r="AO90" i="1"/>
  <c r="Y90" i="1"/>
  <c r="BO90" i="1"/>
  <c r="AY90" i="1"/>
  <c r="AI90" i="1"/>
  <c r="CF90" i="1"/>
  <c r="S90" i="1"/>
  <c r="CZ154" i="1"/>
  <c r="CT157" i="1"/>
  <c r="CL157" i="1"/>
  <c r="CD157" i="1"/>
  <c r="BU157" i="1"/>
  <c r="BM157" i="1"/>
  <c r="BE157" i="1"/>
  <c r="AW157" i="1"/>
  <c r="AO157" i="1"/>
  <c r="CJ157" i="1"/>
  <c r="BZ157" i="1"/>
  <c r="BO157" i="1"/>
  <c r="BC157" i="1"/>
  <c r="AS157" i="1"/>
  <c r="AI157" i="1"/>
  <c r="AA157" i="1"/>
  <c r="S157" i="1"/>
  <c r="CN157" i="1"/>
  <c r="CB157" i="1"/>
  <c r="BQ157" i="1"/>
  <c r="BG157" i="1"/>
  <c r="AU157" i="1"/>
  <c r="AK157" i="1"/>
  <c r="AC157" i="1"/>
  <c r="U157" i="1"/>
  <c r="CR157" i="1"/>
  <c r="BW157" i="1"/>
  <c r="BA157" i="1"/>
  <c r="AG157" i="1"/>
  <c r="Q157" i="1"/>
  <c r="CP157" i="1"/>
  <c r="BS157" i="1"/>
  <c r="AY157" i="1"/>
  <c r="AE157" i="1"/>
  <c r="O157" i="1"/>
  <c r="CF157" i="1"/>
  <c r="BI157" i="1"/>
  <c r="AM157" i="1"/>
  <c r="W157" i="1"/>
  <c r="BK157" i="1"/>
  <c r="D158" i="1"/>
  <c r="AQ157" i="1"/>
  <c r="Y157" i="1"/>
  <c r="CH157" i="1"/>
  <c r="CZ46" i="1"/>
  <c r="CZ124" i="1" l="1"/>
  <c r="CZ157" i="1"/>
  <c r="CP91" i="1"/>
  <c r="CH91" i="1"/>
  <c r="BZ91" i="1"/>
  <c r="BQ91" i="1"/>
  <c r="BI91" i="1"/>
  <c r="BA91" i="1"/>
  <c r="AS91" i="1"/>
  <c r="AK91" i="1"/>
  <c r="AC91" i="1"/>
  <c r="U91" i="1"/>
  <c r="CN91" i="1"/>
  <c r="CF91" i="1"/>
  <c r="BW91" i="1"/>
  <c r="BO91" i="1"/>
  <c r="BG91" i="1"/>
  <c r="AY91" i="1"/>
  <c r="AQ91" i="1"/>
  <c r="AI91" i="1"/>
  <c r="AA91" i="1"/>
  <c r="S91" i="1"/>
  <c r="CJ91" i="1"/>
  <c r="BS91" i="1"/>
  <c r="BC91" i="1"/>
  <c r="AM91" i="1"/>
  <c r="W91" i="1"/>
  <c r="CT91" i="1"/>
  <c r="CD91" i="1"/>
  <c r="BM91" i="1"/>
  <c r="AW91" i="1"/>
  <c r="AG91" i="1"/>
  <c r="Q91" i="1"/>
  <c r="CR91" i="1"/>
  <c r="CB91" i="1"/>
  <c r="BK91" i="1"/>
  <c r="AU91" i="1"/>
  <c r="AE91" i="1"/>
  <c r="O91" i="1"/>
  <c r="D93" i="1"/>
  <c r="D95" i="1" s="1"/>
  <c r="AO91" i="1"/>
  <c r="CL91" i="1"/>
  <c r="Y91" i="1"/>
  <c r="BU91" i="1"/>
  <c r="D92" i="1"/>
  <c r="BE91" i="1"/>
  <c r="CT158" i="1"/>
  <c r="CL158" i="1"/>
  <c r="CD158" i="1"/>
  <c r="BU158" i="1"/>
  <c r="BM158" i="1"/>
  <c r="BE158" i="1"/>
  <c r="AW158" i="1"/>
  <c r="AO158" i="1"/>
  <c r="AG158" i="1"/>
  <c r="Y158" i="1"/>
  <c r="Q158" i="1"/>
  <c r="D159" i="1"/>
  <c r="CR158" i="1"/>
  <c r="CJ158" i="1"/>
  <c r="CB158" i="1"/>
  <c r="BS158" i="1"/>
  <c r="BK158" i="1"/>
  <c r="BC158" i="1"/>
  <c r="AU158" i="1"/>
  <c r="AM158" i="1"/>
  <c r="AE158" i="1"/>
  <c r="W158" i="1"/>
  <c r="O158" i="1"/>
  <c r="CH158" i="1"/>
  <c r="BQ158" i="1"/>
  <c r="BA158" i="1"/>
  <c r="AK158" i="1"/>
  <c r="U158" i="1"/>
  <c r="CN158" i="1"/>
  <c r="BW158" i="1"/>
  <c r="BG158" i="1"/>
  <c r="AQ158" i="1"/>
  <c r="AA158" i="1"/>
  <c r="CP158" i="1"/>
  <c r="BI158" i="1"/>
  <c r="AC158" i="1"/>
  <c r="CF158" i="1"/>
  <c r="AY158" i="1"/>
  <c r="S158" i="1"/>
  <c r="BO158" i="1"/>
  <c r="AI158" i="1"/>
  <c r="AS158" i="1"/>
  <c r="BZ158" i="1"/>
  <c r="D126" i="1"/>
  <c r="CR125" i="1"/>
  <c r="CJ125" i="1"/>
  <c r="CB125" i="1"/>
  <c r="BS125" i="1"/>
  <c r="BK125" i="1"/>
  <c r="BC125" i="1"/>
  <c r="AU125" i="1"/>
  <c r="AM125" i="1"/>
  <c r="AE125" i="1"/>
  <c r="W125" i="1"/>
  <c r="O125" i="1"/>
  <c r="CT125" i="1"/>
  <c r="CH125" i="1"/>
  <c r="BW125" i="1"/>
  <c r="BM125" i="1"/>
  <c r="BA125" i="1"/>
  <c r="AQ125" i="1"/>
  <c r="AG125" i="1"/>
  <c r="U125" i="1"/>
  <c r="CP125" i="1"/>
  <c r="CF125" i="1"/>
  <c r="BU125" i="1"/>
  <c r="BI125" i="1"/>
  <c r="AY125" i="1"/>
  <c r="AO125" i="1"/>
  <c r="AC125" i="1"/>
  <c r="S125" i="1"/>
  <c r="CN125" i="1"/>
  <c r="CD125" i="1"/>
  <c r="BQ125" i="1"/>
  <c r="BG125" i="1"/>
  <c r="AW125" i="1"/>
  <c r="AK125" i="1"/>
  <c r="AA125" i="1"/>
  <c r="Q125" i="1"/>
  <c r="BZ125" i="1"/>
  <c r="AI125" i="1"/>
  <c r="BO125" i="1"/>
  <c r="Y125" i="1"/>
  <c r="BE125" i="1"/>
  <c r="CL125" i="1"/>
  <c r="AS125" i="1"/>
  <c r="CN48" i="1"/>
  <c r="CF48" i="1"/>
  <c r="BW48" i="1"/>
  <c r="BO48" i="1"/>
  <c r="BG48" i="1"/>
  <c r="AY48" i="1"/>
  <c r="AQ48" i="1"/>
  <c r="AI48" i="1"/>
  <c r="AA48" i="1"/>
  <c r="S48" i="1"/>
  <c r="CT48" i="1"/>
  <c r="CL48" i="1"/>
  <c r="CD48" i="1"/>
  <c r="BU48" i="1"/>
  <c r="BM48" i="1"/>
  <c r="BE48" i="1"/>
  <c r="AW48" i="1"/>
  <c r="AO48" i="1"/>
  <c r="AG48" i="1"/>
  <c r="Y48" i="1"/>
  <c r="Q48" i="1"/>
  <c r="D49" i="1"/>
  <c r="CR48" i="1"/>
  <c r="CJ48" i="1"/>
  <c r="CB48" i="1"/>
  <c r="BS48" i="1"/>
  <c r="BK48" i="1"/>
  <c r="BC48" i="1"/>
  <c r="AU48" i="1"/>
  <c r="AM48" i="1"/>
  <c r="AE48" i="1"/>
  <c r="W48" i="1"/>
  <c r="O48" i="1"/>
  <c r="BZ48" i="1"/>
  <c r="AS48" i="1"/>
  <c r="BA48" i="1"/>
  <c r="BQ48" i="1"/>
  <c r="AK48" i="1"/>
  <c r="CH48" i="1"/>
  <c r="CP48" i="1"/>
  <c r="BI48" i="1"/>
  <c r="AC48" i="1"/>
  <c r="U48" i="1"/>
  <c r="CZ50" i="1"/>
  <c r="CZ45" i="1"/>
  <c r="CZ90" i="1"/>
  <c r="CZ47" i="1"/>
  <c r="CP51" i="1"/>
  <c r="CH51" i="1"/>
  <c r="BZ51" i="1"/>
  <c r="BQ51" i="1"/>
  <c r="BI51" i="1"/>
  <c r="BA51" i="1"/>
  <c r="AS51" i="1"/>
  <c r="AK51" i="1"/>
  <c r="AC51" i="1"/>
  <c r="U51" i="1"/>
  <c r="CN51" i="1"/>
  <c r="CF51" i="1"/>
  <c r="BW51" i="1"/>
  <c r="BO51" i="1"/>
  <c r="BG51" i="1"/>
  <c r="AY51" i="1"/>
  <c r="AQ51" i="1"/>
  <c r="AI51" i="1"/>
  <c r="AA51" i="1"/>
  <c r="S51" i="1"/>
  <c r="CT51" i="1"/>
  <c r="CL51" i="1"/>
  <c r="CD51" i="1"/>
  <c r="BU51" i="1"/>
  <c r="BM51" i="1"/>
  <c r="BE51" i="1"/>
  <c r="AW51" i="1"/>
  <c r="AO51" i="1"/>
  <c r="AG51" i="1"/>
  <c r="Y51" i="1"/>
  <c r="Q51" i="1"/>
  <c r="D52" i="1"/>
  <c r="CB51" i="1"/>
  <c r="AU51" i="1"/>
  <c r="O51" i="1"/>
  <c r="BC51" i="1"/>
  <c r="BS51" i="1"/>
  <c r="AM51" i="1"/>
  <c r="CR51" i="1"/>
  <c r="BK51" i="1"/>
  <c r="AE51" i="1"/>
  <c r="CJ51" i="1"/>
  <c r="W51" i="1"/>
  <c r="CT95" i="1" l="1"/>
  <c r="CL95" i="1"/>
  <c r="CD95" i="1"/>
  <c r="BU95" i="1"/>
  <c r="BM95" i="1"/>
  <c r="BE95" i="1"/>
  <c r="AW95" i="1"/>
  <c r="AO95" i="1"/>
  <c r="AG95" i="1"/>
  <c r="Y95" i="1"/>
  <c r="Q95" i="1"/>
  <c r="D96" i="1"/>
  <c r="CR95" i="1"/>
  <c r="CJ95" i="1"/>
  <c r="CB95" i="1"/>
  <c r="BS95" i="1"/>
  <c r="BK95" i="1"/>
  <c r="BC95" i="1"/>
  <c r="AU95" i="1"/>
  <c r="AM95" i="1"/>
  <c r="AE95" i="1"/>
  <c r="W95" i="1"/>
  <c r="O95" i="1"/>
  <c r="CP95" i="1"/>
  <c r="CH95" i="1"/>
  <c r="BZ95" i="1"/>
  <c r="BQ95" i="1"/>
  <c r="BI95" i="1"/>
  <c r="BA95" i="1"/>
  <c r="AS95" i="1"/>
  <c r="AK95" i="1"/>
  <c r="AC95" i="1"/>
  <c r="U95" i="1"/>
  <c r="CN95" i="1"/>
  <c r="BG95" i="1"/>
  <c r="AA95" i="1"/>
  <c r="CF95" i="1"/>
  <c r="AY95" i="1"/>
  <c r="S95" i="1"/>
  <c r="BW95" i="1"/>
  <c r="AQ95" i="1"/>
  <c r="BO95" i="1"/>
  <c r="AI95" i="1"/>
  <c r="CZ48" i="1"/>
  <c r="CZ125" i="1"/>
  <c r="CT49" i="1"/>
  <c r="CL49" i="1"/>
  <c r="CD49" i="1"/>
  <c r="BU49" i="1"/>
  <c r="BM49" i="1"/>
  <c r="BE49" i="1"/>
  <c r="AW49" i="1"/>
  <c r="AO49" i="1"/>
  <c r="AG49" i="1"/>
  <c r="Y49" i="1"/>
  <c r="Q49" i="1"/>
  <c r="CR49" i="1"/>
  <c r="CJ49" i="1"/>
  <c r="CB49" i="1"/>
  <c r="BS49" i="1"/>
  <c r="BK49" i="1"/>
  <c r="BC49" i="1"/>
  <c r="AU49" i="1"/>
  <c r="AM49" i="1"/>
  <c r="AE49" i="1"/>
  <c r="W49" i="1"/>
  <c r="O49" i="1"/>
  <c r="CP49" i="1"/>
  <c r="CH49" i="1"/>
  <c r="BZ49" i="1"/>
  <c r="BQ49" i="1"/>
  <c r="BI49" i="1"/>
  <c r="BA49" i="1"/>
  <c r="AS49" i="1"/>
  <c r="AK49" i="1"/>
  <c r="AC49" i="1"/>
  <c r="U49" i="1"/>
  <c r="BW49" i="1"/>
  <c r="AQ49" i="1"/>
  <c r="AY49" i="1"/>
  <c r="BO49" i="1"/>
  <c r="AI49" i="1"/>
  <c r="CF49" i="1"/>
  <c r="CN49" i="1"/>
  <c r="BG49" i="1"/>
  <c r="AA49" i="1"/>
  <c r="S49" i="1"/>
  <c r="CP126" i="1"/>
  <c r="CH126" i="1"/>
  <c r="BZ126" i="1"/>
  <c r="BQ126" i="1"/>
  <c r="BI126" i="1"/>
  <c r="BA126" i="1"/>
  <c r="AS126" i="1"/>
  <c r="AK126" i="1"/>
  <c r="AC126" i="1"/>
  <c r="U126" i="1"/>
  <c r="D127" i="1"/>
  <c r="CN126" i="1"/>
  <c r="CD126" i="1"/>
  <c r="BS126" i="1"/>
  <c r="BG126" i="1"/>
  <c r="AW126" i="1"/>
  <c r="AM126" i="1"/>
  <c r="AA126" i="1"/>
  <c r="Q126" i="1"/>
  <c r="CL126" i="1"/>
  <c r="CB126" i="1"/>
  <c r="BO126" i="1"/>
  <c r="BE126" i="1"/>
  <c r="AU126" i="1"/>
  <c r="AI126" i="1"/>
  <c r="Y126" i="1"/>
  <c r="O126" i="1"/>
  <c r="CT126" i="1"/>
  <c r="CJ126" i="1"/>
  <c r="BW126" i="1"/>
  <c r="BM126" i="1"/>
  <c r="BC126" i="1"/>
  <c r="AQ126" i="1"/>
  <c r="AG126" i="1"/>
  <c r="W126" i="1"/>
  <c r="BU126" i="1"/>
  <c r="AE126" i="1"/>
  <c r="BK126" i="1"/>
  <c r="S126" i="1"/>
  <c r="CR126" i="1"/>
  <c r="AY126" i="1"/>
  <c r="CF126" i="1"/>
  <c r="AO126" i="1"/>
  <c r="CZ158" i="1"/>
  <c r="CZ91" i="1"/>
  <c r="CZ51" i="1"/>
  <c r="CN52" i="1"/>
  <c r="CF52" i="1"/>
  <c r="BW52" i="1"/>
  <c r="BO52" i="1"/>
  <c r="BG52" i="1"/>
  <c r="AY52" i="1"/>
  <c r="AQ52" i="1"/>
  <c r="AI52" i="1"/>
  <c r="AA52" i="1"/>
  <c r="S52" i="1"/>
  <c r="CT52" i="1"/>
  <c r="CL52" i="1"/>
  <c r="CD52" i="1"/>
  <c r="BU52" i="1"/>
  <c r="BM52" i="1"/>
  <c r="BE52" i="1"/>
  <c r="AW52" i="1"/>
  <c r="AO52" i="1"/>
  <c r="AG52" i="1"/>
  <c r="Y52" i="1"/>
  <c r="Q52" i="1"/>
  <c r="D53" i="1"/>
  <c r="CR52" i="1"/>
  <c r="CJ52" i="1"/>
  <c r="CB52" i="1"/>
  <c r="BS52" i="1"/>
  <c r="BK52" i="1"/>
  <c r="BC52" i="1"/>
  <c r="AU52" i="1"/>
  <c r="AM52" i="1"/>
  <c r="AE52" i="1"/>
  <c r="W52" i="1"/>
  <c r="O52" i="1"/>
  <c r="BZ52" i="1"/>
  <c r="AS52" i="1"/>
  <c r="U52" i="1"/>
  <c r="BQ52" i="1"/>
  <c r="AK52" i="1"/>
  <c r="CH52" i="1"/>
  <c r="CP52" i="1"/>
  <c r="BI52" i="1"/>
  <c r="AC52" i="1"/>
  <c r="BA52" i="1"/>
  <c r="D160" i="1"/>
  <c r="CR159" i="1"/>
  <c r="CJ159" i="1"/>
  <c r="CB159" i="1"/>
  <c r="BS159" i="1"/>
  <c r="BK159" i="1"/>
  <c r="BC159" i="1"/>
  <c r="AU159" i="1"/>
  <c r="AM159" i="1"/>
  <c r="AE159" i="1"/>
  <c r="W159" i="1"/>
  <c r="O159" i="1"/>
  <c r="CP159" i="1"/>
  <c r="CH159" i="1"/>
  <c r="BZ159" i="1"/>
  <c r="BQ159" i="1"/>
  <c r="BI159" i="1"/>
  <c r="BA159" i="1"/>
  <c r="AS159" i="1"/>
  <c r="AK159" i="1"/>
  <c r="AC159" i="1"/>
  <c r="U159" i="1"/>
  <c r="CN159" i="1"/>
  <c r="BW159" i="1"/>
  <c r="BG159" i="1"/>
  <c r="AQ159" i="1"/>
  <c r="AA159" i="1"/>
  <c r="CL159" i="1"/>
  <c r="BU159" i="1"/>
  <c r="BE159" i="1"/>
  <c r="AO159" i="1"/>
  <c r="Y159" i="1"/>
  <c r="CT159" i="1"/>
  <c r="CD159" i="1"/>
  <c r="BM159" i="1"/>
  <c r="AW159" i="1"/>
  <c r="AG159" i="1"/>
  <c r="Q159" i="1"/>
  <c r="AY159" i="1"/>
  <c r="AI159" i="1"/>
  <c r="BO159" i="1"/>
  <c r="CF159" i="1"/>
  <c r="S159" i="1"/>
  <c r="CN92" i="1"/>
  <c r="CN86" i="1" s="1"/>
  <c r="CF92" i="1"/>
  <c r="CF86" i="1" s="1"/>
  <c r="BW92" i="1"/>
  <c r="BW86" i="1" s="1"/>
  <c r="BO92" i="1"/>
  <c r="BO86" i="1" s="1"/>
  <c r="BG92" i="1"/>
  <c r="AY92" i="1"/>
  <c r="AY86" i="1" s="1"/>
  <c r="AQ92" i="1"/>
  <c r="AQ86" i="1" s="1"/>
  <c r="AI92" i="1"/>
  <c r="AI86" i="1" s="1"/>
  <c r="AA92" i="1"/>
  <c r="AA86" i="1" s="1"/>
  <c r="S92" i="1"/>
  <c r="S86" i="1" s="1"/>
  <c r="CT92" i="1"/>
  <c r="CT86" i="1" s="1"/>
  <c r="CL92" i="1"/>
  <c r="CL86" i="1" s="1"/>
  <c r="CD92" i="1"/>
  <c r="BU92" i="1"/>
  <c r="BU86" i="1" s="1"/>
  <c r="BM92" i="1"/>
  <c r="BM86" i="1" s="1"/>
  <c r="BE92" i="1"/>
  <c r="BE86" i="1" s="1"/>
  <c r="AW92" i="1"/>
  <c r="AW86" i="1" s="1"/>
  <c r="AO92" i="1"/>
  <c r="AO86" i="1" s="1"/>
  <c r="AG92" i="1"/>
  <c r="AG86" i="1" s="1"/>
  <c r="Y92" i="1"/>
  <c r="Y86" i="1" s="1"/>
  <c r="Q92" i="1"/>
  <c r="CJ92" i="1"/>
  <c r="CJ86" i="1" s="1"/>
  <c r="BS92" i="1"/>
  <c r="BS86" i="1" s="1"/>
  <c r="BC92" i="1"/>
  <c r="AM92" i="1"/>
  <c r="AM86" i="1" s="1"/>
  <c r="W92" i="1"/>
  <c r="W86" i="1" s="1"/>
  <c r="CH92" i="1"/>
  <c r="CH86" i="1" s="1"/>
  <c r="BQ92" i="1"/>
  <c r="BQ86" i="1" s="1"/>
  <c r="BA92" i="1"/>
  <c r="BA86" i="1" s="1"/>
  <c r="AK92" i="1"/>
  <c r="AK86" i="1" s="1"/>
  <c r="U92" i="1"/>
  <c r="U86" i="1" s="1"/>
  <c r="CR92" i="1"/>
  <c r="CR86" i="1" s="1"/>
  <c r="CB92" i="1"/>
  <c r="CB86" i="1" s="1"/>
  <c r="BK92" i="1"/>
  <c r="BK86" i="1" s="1"/>
  <c r="AU92" i="1"/>
  <c r="AU86" i="1" s="1"/>
  <c r="AE92" i="1"/>
  <c r="O92" i="1"/>
  <c r="O86" i="1" s="1"/>
  <c r="BI92" i="1"/>
  <c r="BI86" i="1" s="1"/>
  <c r="AS92" i="1"/>
  <c r="AS86" i="1" s="1"/>
  <c r="CP92" i="1"/>
  <c r="CP86" i="1" s="1"/>
  <c r="AC92" i="1"/>
  <c r="AC86" i="1" s="1"/>
  <c r="BZ92" i="1"/>
  <c r="BZ86" i="1" s="1"/>
  <c r="Q86" i="1"/>
  <c r="CD86" i="1"/>
  <c r="BC86" i="1"/>
  <c r="BG86" i="1"/>
  <c r="CP160" i="1" l="1"/>
  <c r="CH160" i="1"/>
  <c r="BZ160" i="1"/>
  <c r="BQ160" i="1"/>
  <c r="BI160" i="1"/>
  <c r="BA160" i="1"/>
  <c r="AS160" i="1"/>
  <c r="AK160" i="1"/>
  <c r="AC160" i="1"/>
  <c r="U160" i="1"/>
  <c r="D162" i="1"/>
  <c r="CN160" i="1"/>
  <c r="CF160" i="1"/>
  <c r="BW160" i="1"/>
  <c r="BO160" i="1"/>
  <c r="BG160" i="1"/>
  <c r="AY160" i="1"/>
  <c r="AQ160" i="1"/>
  <c r="AI160" i="1"/>
  <c r="AA160" i="1"/>
  <c r="S160" i="1"/>
  <c r="CT160" i="1"/>
  <c r="CD160" i="1"/>
  <c r="BM160" i="1"/>
  <c r="AW160" i="1"/>
  <c r="AG160" i="1"/>
  <c r="Q160" i="1"/>
  <c r="CR160" i="1"/>
  <c r="CB160" i="1"/>
  <c r="BK160" i="1"/>
  <c r="AU160" i="1"/>
  <c r="AE160" i="1"/>
  <c r="O160" i="1"/>
  <c r="CJ160" i="1"/>
  <c r="BS160" i="1"/>
  <c r="BC160" i="1"/>
  <c r="AM160" i="1"/>
  <c r="W160" i="1"/>
  <c r="CL160" i="1"/>
  <c r="Y160" i="1"/>
  <c r="BU160" i="1"/>
  <c r="AO160" i="1"/>
  <c r="BE160" i="1"/>
  <c r="CT53" i="1"/>
  <c r="CL53" i="1"/>
  <c r="CD53" i="1"/>
  <c r="BU53" i="1"/>
  <c r="BM53" i="1"/>
  <c r="BE53" i="1"/>
  <c r="AW53" i="1"/>
  <c r="AO53" i="1"/>
  <c r="AG53" i="1"/>
  <c r="Y53" i="1"/>
  <c r="Q53" i="1"/>
  <c r="D54" i="1"/>
  <c r="CR53" i="1"/>
  <c r="CJ53" i="1"/>
  <c r="CB53" i="1"/>
  <c r="BS53" i="1"/>
  <c r="BK53" i="1"/>
  <c r="BC53" i="1"/>
  <c r="AU53" i="1"/>
  <c r="AM53" i="1"/>
  <c r="AE53" i="1"/>
  <c r="W53" i="1"/>
  <c r="O53" i="1"/>
  <c r="CP53" i="1"/>
  <c r="CH53" i="1"/>
  <c r="BZ53" i="1"/>
  <c r="BQ53" i="1"/>
  <c r="BI53" i="1"/>
  <c r="BA53" i="1"/>
  <c r="AS53" i="1"/>
  <c r="AK53" i="1"/>
  <c r="AC53" i="1"/>
  <c r="U53" i="1"/>
  <c r="BW53" i="1"/>
  <c r="AQ53" i="1"/>
  <c r="AY53" i="1"/>
  <c r="BO53" i="1"/>
  <c r="AI53" i="1"/>
  <c r="CN53" i="1"/>
  <c r="BG53" i="1"/>
  <c r="AA53" i="1"/>
  <c r="CF53" i="1"/>
  <c r="S53" i="1"/>
  <c r="CZ49" i="1"/>
  <c r="D128" i="1"/>
  <c r="CR127" i="1"/>
  <c r="CJ127" i="1"/>
  <c r="CB127" i="1"/>
  <c r="BS127" i="1"/>
  <c r="BK127" i="1"/>
  <c r="BC127" i="1"/>
  <c r="AU127" i="1"/>
  <c r="AM127" i="1"/>
  <c r="CP127" i="1"/>
  <c r="CN127" i="1"/>
  <c r="CF127" i="1"/>
  <c r="BW127" i="1"/>
  <c r="BO127" i="1"/>
  <c r="BG127" i="1"/>
  <c r="AY127" i="1"/>
  <c r="AQ127" i="1"/>
  <c r="AI127" i="1"/>
  <c r="AA127" i="1"/>
  <c r="S127" i="1"/>
  <c r="CD127" i="1"/>
  <c r="BM127" i="1"/>
  <c r="AW127" i="1"/>
  <c r="AG127" i="1"/>
  <c r="W127" i="1"/>
  <c r="CT127" i="1"/>
  <c r="BZ127" i="1"/>
  <c r="BI127" i="1"/>
  <c r="AS127" i="1"/>
  <c r="AE127" i="1"/>
  <c r="U127" i="1"/>
  <c r="CL127" i="1"/>
  <c r="BU127" i="1"/>
  <c r="BE127" i="1"/>
  <c r="AO127" i="1"/>
  <c r="AC127" i="1"/>
  <c r="Q127" i="1"/>
  <c r="BQ127" i="1"/>
  <c r="O127" i="1"/>
  <c r="BA127" i="1"/>
  <c r="AK127" i="1"/>
  <c r="Y127" i="1"/>
  <c r="CH127" i="1"/>
  <c r="CZ95" i="1"/>
  <c r="CZ92" i="1"/>
  <c r="CZ86" i="1" s="1"/>
  <c r="AE86" i="1"/>
  <c r="D97" i="1"/>
  <c r="CR96" i="1"/>
  <c r="CJ96" i="1"/>
  <c r="CB96" i="1"/>
  <c r="BS96" i="1"/>
  <c r="BK96" i="1"/>
  <c r="BC96" i="1"/>
  <c r="AU96" i="1"/>
  <c r="AM96" i="1"/>
  <c r="AE96" i="1"/>
  <c r="W96" i="1"/>
  <c r="O96" i="1"/>
  <c r="CP96" i="1"/>
  <c r="CH96" i="1"/>
  <c r="BZ96" i="1"/>
  <c r="BQ96" i="1"/>
  <c r="BI96" i="1"/>
  <c r="BA96" i="1"/>
  <c r="AS96" i="1"/>
  <c r="AK96" i="1"/>
  <c r="AC96" i="1"/>
  <c r="U96" i="1"/>
  <c r="CN96" i="1"/>
  <c r="CF96" i="1"/>
  <c r="BW96" i="1"/>
  <c r="BO96" i="1"/>
  <c r="BG96" i="1"/>
  <c r="AY96" i="1"/>
  <c r="AQ96" i="1"/>
  <c r="AI96" i="1"/>
  <c r="AA96" i="1"/>
  <c r="S96" i="1"/>
  <c r="CT96" i="1"/>
  <c r="BM96" i="1"/>
  <c r="AG96" i="1"/>
  <c r="CL96" i="1"/>
  <c r="BE96" i="1"/>
  <c r="Y96" i="1"/>
  <c r="CD96" i="1"/>
  <c r="AW96" i="1"/>
  <c r="Q96" i="1"/>
  <c r="AO96" i="1"/>
  <c r="BU96" i="1"/>
  <c r="CZ159" i="1"/>
  <c r="CZ52" i="1"/>
  <c r="CZ126" i="1"/>
  <c r="CP97" i="1" l="1"/>
  <c r="CH97" i="1"/>
  <c r="BZ97" i="1"/>
  <c r="BQ97" i="1"/>
  <c r="BI97" i="1"/>
  <c r="BA97" i="1"/>
  <c r="AS97" i="1"/>
  <c r="AK97" i="1"/>
  <c r="AC97" i="1"/>
  <c r="U97" i="1"/>
  <c r="CN97" i="1"/>
  <c r="CF97" i="1"/>
  <c r="BW97" i="1"/>
  <c r="BO97" i="1"/>
  <c r="BG97" i="1"/>
  <c r="AY97" i="1"/>
  <c r="AQ97" i="1"/>
  <c r="AI97" i="1"/>
  <c r="AA97" i="1"/>
  <c r="S97" i="1"/>
  <c r="CT97" i="1"/>
  <c r="CL97" i="1"/>
  <c r="CD97" i="1"/>
  <c r="BU97" i="1"/>
  <c r="BM97" i="1"/>
  <c r="BE97" i="1"/>
  <c r="AW97" i="1"/>
  <c r="AO97" i="1"/>
  <c r="AG97" i="1"/>
  <c r="Y97" i="1"/>
  <c r="Q97" i="1"/>
  <c r="CR97" i="1"/>
  <c r="BK97" i="1"/>
  <c r="AE97" i="1"/>
  <c r="CJ97" i="1"/>
  <c r="BC97" i="1"/>
  <c r="W97" i="1"/>
  <c r="D98" i="1"/>
  <c r="CB97" i="1"/>
  <c r="AU97" i="1"/>
  <c r="O97" i="1"/>
  <c r="BS97" i="1"/>
  <c r="AM97" i="1"/>
  <c r="CZ127" i="1"/>
  <c r="CP128" i="1"/>
  <c r="CP122" i="1" s="1"/>
  <c r="CH128" i="1"/>
  <c r="CH122" i="1" s="1"/>
  <c r="BZ128" i="1"/>
  <c r="BZ122" i="1" s="1"/>
  <c r="BQ128" i="1"/>
  <c r="BQ122" i="1" s="1"/>
  <c r="BI128" i="1"/>
  <c r="BI122" i="1" s="1"/>
  <c r="BA128" i="1"/>
  <c r="AS128" i="1"/>
  <c r="AS122" i="1" s="1"/>
  <c r="AK128" i="1"/>
  <c r="AK122" i="1" s="1"/>
  <c r="AC128" i="1"/>
  <c r="AC122" i="1" s="1"/>
  <c r="U128" i="1"/>
  <c r="U122" i="1" s="1"/>
  <c r="D130" i="1"/>
  <c r="CN128" i="1"/>
  <c r="CN122" i="1" s="1"/>
  <c r="CF128" i="1"/>
  <c r="CF122" i="1" s="1"/>
  <c r="BW128" i="1"/>
  <c r="BW122" i="1" s="1"/>
  <c r="BO128" i="1"/>
  <c r="BO122" i="1" s="1"/>
  <c r="BG128" i="1"/>
  <c r="AY128" i="1"/>
  <c r="AY122" i="1" s="1"/>
  <c r="AQ128" i="1"/>
  <c r="AQ122" i="1" s="1"/>
  <c r="AI128" i="1"/>
  <c r="AI122" i="1" s="1"/>
  <c r="AA128" i="1"/>
  <c r="AA122" i="1" s="1"/>
  <c r="S128" i="1"/>
  <c r="CT128" i="1"/>
  <c r="CT122" i="1" s="1"/>
  <c r="CL128" i="1"/>
  <c r="CL122" i="1" s="1"/>
  <c r="CD128" i="1"/>
  <c r="CD122" i="1" s="1"/>
  <c r="BU128" i="1"/>
  <c r="BU122" i="1" s="1"/>
  <c r="BM128" i="1"/>
  <c r="BM122" i="1" s="1"/>
  <c r="BE128" i="1"/>
  <c r="BE122" i="1" s="1"/>
  <c r="AW128" i="1"/>
  <c r="AW122" i="1" s="1"/>
  <c r="AO128" i="1"/>
  <c r="AO122" i="1" s="1"/>
  <c r="AG128" i="1"/>
  <c r="AG122" i="1" s="1"/>
  <c r="Y128" i="1"/>
  <c r="Y122" i="1" s="1"/>
  <c r="Q128" i="1"/>
  <c r="Q122" i="1" s="1"/>
  <c r="BS128" i="1"/>
  <c r="BS122" i="1" s="1"/>
  <c r="AM128" i="1"/>
  <c r="AM122" i="1" s="1"/>
  <c r="CR128" i="1"/>
  <c r="CR122" i="1" s="1"/>
  <c r="BK128" i="1"/>
  <c r="BK122" i="1" s="1"/>
  <c r="AE128" i="1"/>
  <c r="CJ128" i="1"/>
  <c r="CJ122" i="1" s="1"/>
  <c r="BC128" i="1"/>
  <c r="BC122" i="1" s="1"/>
  <c r="W128" i="1"/>
  <c r="W122" i="1" s="1"/>
  <c r="AU128" i="1"/>
  <c r="AU122" i="1" s="1"/>
  <c r="O128" i="1"/>
  <c r="O122" i="1" s="1"/>
  <c r="CB128" i="1"/>
  <c r="CB122" i="1" s="1"/>
  <c r="BA122" i="1"/>
  <c r="S122" i="1"/>
  <c r="CZ53" i="1"/>
  <c r="CZ160" i="1"/>
  <c r="CZ96" i="1"/>
  <c r="BG122" i="1"/>
  <c r="CR54" i="1"/>
  <c r="CR44" i="1" s="1"/>
  <c r="CJ54" i="1"/>
  <c r="CJ44" i="1" s="1"/>
  <c r="CB54" i="1"/>
  <c r="CB44" i="1" s="1"/>
  <c r="BS54" i="1"/>
  <c r="BS44" i="1" s="1"/>
  <c r="BK54" i="1"/>
  <c r="BK44" i="1" s="1"/>
  <c r="BC54" i="1"/>
  <c r="BC44" i="1" s="1"/>
  <c r="AU54" i="1"/>
  <c r="AU44" i="1" s="1"/>
  <c r="AM54" i="1"/>
  <c r="AM44" i="1" s="1"/>
  <c r="AE54" i="1"/>
  <c r="W54" i="1"/>
  <c r="W44" i="1" s="1"/>
  <c r="O54" i="1"/>
  <c r="O44" i="1" s="1"/>
  <c r="CP54" i="1"/>
  <c r="CP44" i="1" s="1"/>
  <c r="CH54" i="1"/>
  <c r="CH44" i="1" s="1"/>
  <c r="BZ54" i="1"/>
  <c r="BZ44" i="1" s="1"/>
  <c r="BQ54" i="1"/>
  <c r="BQ44" i="1" s="1"/>
  <c r="BI54" i="1"/>
  <c r="BI44" i="1" s="1"/>
  <c r="BA54" i="1"/>
  <c r="BA44" i="1" s="1"/>
  <c r="AS54" i="1"/>
  <c r="AS44" i="1" s="1"/>
  <c r="AK54" i="1"/>
  <c r="AK44" i="1" s="1"/>
  <c r="AC54" i="1"/>
  <c r="AC44" i="1" s="1"/>
  <c r="U54" i="1"/>
  <c r="U44" i="1" s="1"/>
  <c r="D56" i="1"/>
  <c r="CN54" i="1"/>
  <c r="CN44" i="1" s="1"/>
  <c r="CF54" i="1"/>
  <c r="CF44" i="1" s="1"/>
  <c r="BW54" i="1"/>
  <c r="BW44" i="1" s="1"/>
  <c r="BO54" i="1"/>
  <c r="BO44" i="1" s="1"/>
  <c r="BG54" i="1"/>
  <c r="BG44" i="1" s="1"/>
  <c r="AY54" i="1"/>
  <c r="AY44" i="1" s="1"/>
  <c r="AQ54" i="1"/>
  <c r="AQ44" i="1" s="1"/>
  <c r="AI54" i="1"/>
  <c r="AI44" i="1" s="1"/>
  <c r="AA54" i="1"/>
  <c r="AA44" i="1" s="1"/>
  <c r="S54" i="1"/>
  <c r="S44" i="1" s="1"/>
  <c r="CD54" i="1"/>
  <c r="CD44" i="1" s="1"/>
  <c r="AW54" i="1"/>
  <c r="AW44" i="1" s="1"/>
  <c r="Q54" i="1"/>
  <c r="Q44" i="1" s="1"/>
  <c r="BU54" i="1"/>
  <c r="BU44" i="1" s="1"/>
  <c r="AO54" i="1"/>
  <c r="AO44" i="1" s="1"/>
  <c r="CT54" i="1"/>
  <c r="CT44" i="1" s="1"/>
  <c r="BM54" i="1"/>
  <c r="BM44" i="1" s="1"/>
  <c r="AG54" i="1"/>
  <c r="AG44" i="1" s="1"/>
  <c r="CL54" i="1"/>
  <c r="CL44" i="1" s="1"/>
  <c r="BE54" i="1"/>
  <c r="BE44" i="1" s="1"/>
  <c r="Y54" i="1"/>
  <c r="Y44" i="1" s="1"/>
  <c r="D163" i="1"/>
  <c r="CR162" i="1"/>
  <c r="CJ162" i="1"/>
  <c r="CB162" i="1"/>
  <c r="BS162" i="1"/>
  <c r="BK162" i="1"/>
  <c r="BC162" i="1"/>
  <c r="AU162" i="1"/>
  <c r="AM162" i="1"/>
  <c r="AE162" i="1"/>
  <c r="W162" i="1"/>
  <c r="O162" i="1"/>
  <c r="CN162" i="1"/>
  <c r="CD162" i="1"/>
  <c r="BQ162" i="1"/>
  <c r="BG162" i="1"/>
  <c r="AW162" i="1"/>
  <c r="AK162" i="1"/>
  <c r="AA162" i="1"/>
  <c r="Q162" i="1"/>
  <c r="CL162" i="1"/>
  <c r="BZ162" i="1"/>
  <c r="BO162" i="1"/>
  <c r="BE162" i="1"/>
  <c r="AS162" i="1"/>
  <c r="AI162" i="1"/>
  <c r="Y162" i="1"/>
  <c r="CT162" i="1"/>
  <c r="BW162" i="1"/>
  <c r="BA162" i="1"/>
  <c r="AG162" i="1"/>
  <c r="CP162" i="1"/>
  <c r="BU162" i="1"/>
  <c r="AY162" i="1"/>
  <c r="AC162" i="1"/>
  <c r="CF162" i="1"/>
  <c r="BI162" i="1"/>
  <c r="AO162" i="1"/>
  <c r="S162" i="1"/>
  <c r="BM162" i="1"/>
  <c r="AQ162" i="1"/>
  <c r="CH162" i="1"/>
  <c r="U162" i="1"/>
  <c r="CZ162" i="1" l="1"/>
  <c r="CZ54" i="1"/>
  <c r="CZ44" i="1" s="1"/>
  <c r="AE44" i="1"/>
  <c r="CZ128" i="1"/>
  <c r="CZ122" i="1" s="1"/>
  <c r="AE122" i="1"/>
  <c r="CT163" i="1"/>
  <c r="CL163" i="1"/>
  <c r="CD163" i="1"/>
  <c r="BU163" i="1"/>
  <c r="BM163" i="1"/>
  <c r="BE163" i="1"/>
  <c r="AW163" i="1"/>
  <c r="AO163" i="1"/>
  <c r="AG163" i="1"/>
  <c r="Y163" i="1"/>
  <c r="Q163" i="1"/>
  <c r="CP163" i="1"/>
  <c r="CH163" i="1"/>
  <c r="BZ163" i="1"/>
  <c r="BQ163" i="1"/>
  <c r="BI163" i="1"/>
  <c r="BA163" i="1"/>
  <c r="AS163" i="1"/>
  <c r="AK163" i="1"/>
  <c r="AC163" i="1"/>
  <c r="U163" i="1"/>
  <c r="CN163" i="1"/>
  <c r="BW163" i="1"/>
  <c r="BG163" i="1"/>
  <c r="AQ163" i="1"/>
  <c r="AA163" i="1"/>
  <c r="D164" i="1"/>
  <c r="CJ163" i="1"/>
  <c r="BS163" i="1"/>
  <c r="BC163" i="1"/>
  <c r="AM163" i="1"/>
  <c r="W163" i="1"/>
  <c r="CR163" i="1"/>
  <c r="BK163" i="1"/>
  <c r="AE163" i="1"/>
  <c r="CF163" i="1"/>
  <c r="AY163" i="1"/>
  <c r="S163" i="1"/>
  <c r="BO163" i="1"/>
  <c r="AI163" i="1"/>
  <c r="AU163" i="1"/>
  <c r="O163" i="1"/>
  <c r="CB163" i="1"/>
  <c r="CN98" i="1"/>
  <c r="CF98" i="1"/>
  <c r="BW98" i="1"/>
  <c r="BO98" i="1"/>
  <c r="BG98" i="1"/>
  <c r="AY98" i="1"/>
  <c r="AQ98" i="1"/>
  <c r="AI98" i="1"/>
  <c r="AA98" i="1"/>
  <c r="S98" i="1"/>
  <c r="CT98" i="1"/>
  <c r="CL98" i="1"/>
  <c r="CD98" i="1"/>
  <c r="BU98" i="1"/>
  <c r="BM98" i="1"/>
  <c r="BE98" i="1"/>
  <c r="AW98" i="1"/>
  <c r="AO98" i="1"/>
  <c r="AG98" i="1"/>
  <c r="Y98" i="1"/>
  <c r="Q98" i="1"/>
  <c r="D99" i="1"/>
  <c r="CR98" i="1"/>
  <c r="CJ98" i="1"/>
  <c r="CB98" i="1"/>
  <c r="BS98" i="1"/>
  <c r="BK98" i="1"/>
  <c r="BC98" i="1"/>
  <c r="AU98" i="1"/>
  <c r="AM98" i="1"/>
  <c r="AE98" i="1"/>
  <c r="W98" i="1"/>
  <c r="O98" i="1"/>
  <c r="CP98" i="1"/>
  <c r="BI98" i="1"/>
  <c r="AC98" i="1"/>
  <c r="CH98" i="1"/>
  <c r="BA98" i="1"/>
  <c r="U98" i="1"/>
  <c r="BZ98" i="1"/>
  <c r="AS98" i="1"/>
  <c r="BQ98" i="1"/>
  <c r="AK98" i="1"/>
  <c r="CZ97" i="1"/>
  <c r="D131" i="1"/>
  <c r="CR130" i="1"/>
  <c r="CJ130" i="1"/>
  <c r="CB130" i="1"/>
  <c r="BS130" i="1"/>
  <c r="BK130" i="1"/>
  <c r="BC130" i="1"/>
  <c r="AU130" i="1"/>
  <c r="AM130" i="1"/>
  <c r="AE130" i="1"/>
  <c r="W130" i="1"/>
  <c r="O130" i="1"/>
  <c r="CP130" i="1"/>
  <c r="CH130" i="1"/>
  <c r="BZ130" i="1"/>
  <c r="BQ130" i="1"/>
  <c r="BI130" i="1"/>
  <c r="BA130" i="1"/>
  <c r="AS130" i="1"/>
  <c r="AK130" i="1"/>
  <c r="AC130" i="1"/>
  <c r="U130" i="1"/>
  <c r="CN130" i="1"/>
  <c r="CF130" i="1"/>
  <c r="BW130" i="1"/>
  <c r="BO130" i="1"/>
  <c r="BG130" i="1"/>
  <c r="AY130" i="1"/>
  <c r="AQ130" i="1"/>
  <c r="AI130" i="1"/>
  <c r="AA130" i="1"/>
  <c r="S130" i="1"/>
  <c r="CD130" i="1"/>
  <c r="AW130" i="1"/>
  <c r="Q130" i="1"/>
  <c r="BU130" i="1"/>
  <c r="AO130" i="1"/>
  <c r="CT130" i="1"/>
  <c r="BM130" i="1"/>
  <c r="AG130" i="1"/>
  <c r="CL130" i="1"/>
  <c r="BE130" i="1"/>
  <c r="Y130" i="1"/>
  <c r="CT56" i="1"/>
  <c r="CL56" i="1"/>
  <c r="CD56" i="1"/>
  <c r="BU56" i="1"/>
  <c r="BM56" i="1"/>
  <c r="BE56" i="1"/>
  <c r="AW56" i="1"/>
  <c r="AO56" i="1"/>
  <c r="AG56" i="1"/>
  <c r="Y56" i="1"/>
  <c r="Q56" i="1"/>
  <c r="D57" i="1"/>
  <c r="CR56" i="1"/>
  <c r="CJ56" i="1"/>
  <c r="CB56" i="1"/>
  <c r="BS56" i="1"/>
  <c r="BK56" i="1"/>
  <c r="BC56" i="1"/>
  <c r="AU56" i="1"/>
  <c r="AM56" i="1"/>
  <c r="AE56" i="1"/>
  <c r="W56" i="1"/>
  <c r="O56" i="1"/>
  <c r="D59" i="1"/>
  <c r="CP56" i="1"/>
  <c r="CH56" i="1"/>
  <c r="BZ56" i="1"/>
  <c r="BQ56" i="1"/>
  <c r="BI56" i="1"/>
  <c r="BA56" i="1"/>
  <c r="AS56" i="1"/>
  <c r="AK56" i="1"/>
  <c r="AC56" i="1"/>
  <c r="U56" i="1"/>
  <c r="CF56" i="1"/>
  <c r="AY56" i="1"/>
  <c r="S56" i="1"/>
  <c r="BW56" i="1"/>
  <c r="AQ56" i="1"/>
  <c r="BO56" i="1"/>
  <c r="AI56" i="1"/>
  <c r="CN56" i="1"/>
  <c r="BG56" i="1"/>
  <c r="AA56" i="1"/>
  <c r="CZ98" i="1" l="1"/>
  <c r="CZ56" i="1"/>
  <c r="CZ130" i="1"/>
  <c r="CT99" i="1"/>
  <c r="CL99" i="1"/>
  <c r="CD99" i="1"/>
  <c r="BU99" i="1"/>
  <c r="BM99" i="1"/>
  <c r="BE99" i="1"/>
  <c r="AW99" i="1"/>
  <c r="AO99" i="1"/>
  <c r="AG99" i="1"/>
  <c r="Y99" i="1"/>
  <c r="Q99" i="1"/>
  <c r="D94" i="1"/>
  <c r="CR99" i="1"/>
  <c r="CJ99" i="1"/>
  <c r="CB99" i="1"/>
  <c r="BS99" i="1"/>
  <c r="BK99" i="1"/>
  <c r="BC99" i="1"/>
  <c r="AU99" i="1"/>
  <c r="AM99" i="1"/>
  <c r="AE99" i="1"/>
  <c r="W99" i="1"/>
  <c r="O99" i="1"/>
  <c r="CP99" i="1"/>
  <c r="CH99" i="1"/>
  <c r="BZ99" i="1"/>
  <c r="BQ99" i="1"/>
  <c r="BI99" i="1"/>
  <c r="BA99" i="1"/>
  <c r="AS99" i="1"/>
  <c r="AK99" i="1"/>
  <c r="AC99" i="1"/>
  <c r="U99" i="1"/>
  <c r="D101" i="1"/>
  <c r="CN99" i="1"/>
  <c r="BG99" i="1"/>
  <c r="AA99" i="1"/>
  <c r="CF99" i="1"/>
  <c r="AY99" i="1"/>
  <c r="S99" i="1"/>
  <c r="BW99" i="1"/>
  <c r="AQ99" i="1"/>
  <c r="BO99" i="1"/>
  <c r="AI99" i="1"/>
  <c r="CZ163" i="1"/>
  <c r="D165" i="1"/>
  <c r="CR164" i="1"/>
  <c r="CJ164" i="1"/>
  <c r="CB164" i="1"/>
  <c r="BS164" i="1"/>
  <c r="BK164" i="1"/>
  <c r="BC164" i="1"/>
  <c r="AU164" i="1"/>
  <c r="AM164" i="1"/>
  <c r="AE164" i="1"/>
  <c r="W164" i="1"/>
  <c r="O164" i="1"/>
  <c r="CN164" i="1"/>
  <c r="CF164" i="1"/>
  <c r="BW164" i="1"/>
  <c r="BO164" i="1"/>
  <c r="BG164" i="1"/>
  <c r="AY164" i="1"/>
  <c r="AQ164" i="1"/>
  <c r="AI164" i="1"/>
  <c r="AA164" i="1"/>
  <c r="S164" i="1"/>
  <c r="CT164" i="1"/>
  <c r="CD164" i="1"/>
  <c r="BM164" i="1"/>
  <c r="AW164" i="1"/>
  <c r="AG164" i="1"/>
  <c r="Q164" i="1"/>
  <c r="CP164" i="1"/>
  <c r="BZ164" i="1"/>
  <c r="BI164" i="1"/>
  <c r="AS164" i="1"/>
  <c r="AC164" i="1"/>
  <c r="BQ164" i="1"/>
  <c r="AK164" i="1"/>
  <c r="CL164" i="1"/>
  <c r="BE164" i="1"/>
  <c r="Y164" i="1"/>
  <c r="BU164" i="1"/>
  <c r="AO164" i="1"/>
  <c r="BA164" i="1"/>
  <c r="U164" i="1"/>
  <c r="CH164" i="1"/>
  <c r="CT59" i="1"/>
  <c r="CL59" i="1"/>
  <c r="CD59" i="1"/>
  <c r="BU59" i="1"/>
  <c r="BM59" i="1"/>
  <c r="BE59" i="1"/>
  <c r="AW59" i="1"/>
  <c r="AO59" i="1"/>
  <c r="AG59" i="1"/>
  <c r="Y59" i="1"/>
  <c r="Q59" i="1"/>
  <c r="D60" i="1"/>
  <c r="CR59" i="1"/>
  <c r="CJ59" i="1"/>
  <c r="CB59" i="1"/>
  <c r="BS59" i="1"/>
  <c r="BK59" i="1"/>
  <c r="BC59" i="1"/>
  <c r="AU59" i="1"/>
  <c r="AM59" i="1"/>
  <c r="AE59" i="1"/>
  <c r="W59" i="1"/>
  <c r="O59" i="1"/>
  <c r="CP59" i="1"/>
  <c r="CH59" i="1"/>
  <c r="BZ59" i="1"/>
  <c r="BQ59" i="1"/>
  <c r="BI59" i="1"/>
  <c r="BA59" i="1"/>
  <c r="AS59" i="1"/>
  <c r="AK59" i="1"/>
  <c r="AC59" i="1"/>
  <c r="U59" i="1"/>
  <c r="CN59" i="1"/>
  <c r="BG59" i="1"/>
  <c r="AA59" i="1"/>
  <c r="BO59" i="1"/>
  <c r="CF59" i="1"/>
  <c r="AY59" i="1"/>
  <c r="S59" i="1"/>
  <c r="AI59" i="1"/>
  <c r="BW59" i="1"/>
  <c r="AQ59" i="1"/>
  <c r="CR57" i="1"/>
  <c r="CR55" i="1" s="1"/>
  <c r="CJ57" i="1"/>
  <c r="CJ55" i="1" s="1"/>
  <c r="CB57" i="1"/>
  <c r="CB55" i="1" s="1"/>
  <c r="BS57" i="1"/>
  <c r="BS55" i="1" s="1"/>
  <c r="BK57" i="1"/>
  <c r="BK55" i="1" s="1"/>
  <c r="BC57" i="1"/>
  <c r="BC55" i="1" s="1"/>
  <c r="AU57" i="1"/>
  <c r="AU55" i="1" s="1"/>
  <c r="AM57" i="1"/>
  <c r="AM55" i="1" s="1"/>
  <c r="AE57" i="1"/>
  <c r="AE55" i="1" s="1"/>
  <c r="W57" i="1"/>
  <c r="W55" i="1" s="1"/>
  <c r="O57" i="1"/>
  <c r="O55" i="1" s="1"/>
  <c r="CP57" i="1"/>
  <c r="CP55" i="1" s="1"/>
  <c r="CH57" i="1"/>
  <c r="CH55" i="1" s="1"/>
  <c r="BZ57" i="1"/>
  <c r="BZ55" i="1" s="1"/>
  <c r="BQ57" i="1"/>
  <c r="BQ55" i="1" s="1"/>
  <c r="BI57" i="1"/>
  <c r="BI55" i="1" s="1"/>
  <c r="BA57" i="1"/>
  <c r="BA55" i="1" s="1"/>
  <c r="AS57" i="1"/>
  <c r="AS55" i="1" s="1"/>
  <c r="AK57" i="1"/>
  <c r="AK55" i="1" s="1"/>
  <c r="AC57" i="1"/>
  <c r="AC55" i="1" s="1"/>
  <c r="U57" i="1"/>
  <c r="U55" i="1" s="1"/>
  <c r="CN57" i="1"/>
  <c r="CN55" i="1" s="1"/>
  <c r="CF57" i="1"/>
  <c r="CF55" i="1" s="1"/>
  <c r="BW57" i="1"/>
  <c r="BW55" i="1" s="1"/>
  <c r="BO57" i="1"/>
  <c r="BO55" i="1" s="1"/>
  <c r="BG57" i="1"/>
  <c r="BG55" i="1" s="1"/>
  <c r="AY57" i="1"/>
  <c r="AY55" i="1" s="1"/>
  <c r="AQ57" i="1"/>
  <c r="AQ55" i="1" s="1"/>
  <c r="AI57" i="1"/>
  <c r="AI55" i="1" s="1"/>
  <c r="AA57" i="1"/>
  <c r="AA55" i="1" s="1"/>
  <c r="S57" i="1"/>
  <c r="S55" i="1" s="1"/>
  <c r="CL57" i="1"/>
  <c r="CL55" i="1" s="1"/>
  <c r="BE57" i="1"/>
  <c r="BE55" i="1" s="1"/>
  <c r="Y57" i="1"/>
  <c r="Y55" i="1" s="1"/>
  <c r="CD57" i="1"/>
  <c r="CD55" i="1" s="1"/>
  <c r="AW57" i="1"/>
  <c r="AW55" i="1" s="1"/>
  <c r="Q57" i="1"/>
  <c r="Q55" i="1" s="1"/>
  <c r="BU57" i="1"/>
  <c r="BU55" i="1" s="1"/>
  <c r="AO57" i="1"/>
  <c r="CT57" i="1"/>
  <c r="CT55" i="1" s="1"/>
  <c r="BM57" i="1"/>
  <c r="BM55" i="1" s="1"/>
  <c r="AG57" i="1"/>
  <c r="AG55" i="1" s="1"/>
  <c r="AO55" i="1"/>
  <c r="CP131" i="1"/>
  <c r="CH131" i="1"/>
  <c r="BZ131" i="1"/>
  <c r="BQ131" i="1"/>
  <c r="BI131" i="1"/>
  <c r="BA131" i="1"/>
  <c r="AS131" i="1"/>
  <c r="AK131" i="1"/>
  <c r="AC131" i="1"/>
  <c r="U131" i="1"/>
  <c r="CN131" i="1"/>
  <c r="CF131" i="1"/>
  <c r="BW131" i="1"/>
  <c r="BO131" i="1"/>
  <c r="BG131" i="1"/>
  <c r="AY131" i="1"/>
  <c r="AQ131" i="1"/>
  <c r="AI131" i="1"/>
  <c r="AA131" i="1"/>
  <c r="S131" i="1"/>
  <c r="CT131" i="1"/>
  <c r="CL131" i="1"/>
  <c r="CD131" i="1"/>
  <c r="BU131" i="1"/>
  <c r="BM131" i="1"/>
  <c r="BE131" i="1"/>
  <c r="AW131" i="1"/>
  <c r="AO131" i="1"/>
  <c r="AG131" i="1"/>
  <c r="Y131" i="1"/>
  <c r="Q131" i="1"/>
  <c r="D132" i="1"/>
  <c r="CB131" i="1"/>
  <c r="AU131" i="1"/>
  <c r="O131" i="1"/>
  <c r="BS131" i="1"/>
  <c r="AM131" i="1"/>
  <c r="CR131" i="1"/>
  <c r="BK131" i="1"/>
  <c r="AE131" i="1"/>
  <c r="CJ131" i="1"/>
  <c r="BC131" i="1"/>
  <c r="W131" i="1"/>
  <c r="CR60" i="1" l="1"/>
  <c r="CJ60" i="1"/>
  <c r="CB60" i="1"/>
  <c r="CB58" i="1" s="1"/>
  <c r="BS60" i="1"/>
  <c r="BS58" i="1" s="1"/>
  <c r="BK60" i="1"/>
  <c r="BC60" i="1"/>
  <c r="AU60" i="1"/>
  <c r="AU58" i="1" s="1"/>
  <c r="AM60" i="1"/>
  <c r="AM58" i="1" s="1"/>
  <c r="AE60" i="1"/>
  <c r="W60" i="1"/>
  <c r="O60" i="1"/>
  <c r="O58" i="1" s="1"/>
  <c r="CP60" i="1"/>
  <c r="CP58" i="1" s="1"/>
  <c r="CH60" i="1"/>
  <c r="BZ60" i="1"/>
  <c r="BQ60" i="1"/>
  <c r="BI60" i="1"/>
  <c r="BI58" i="1" s="1"/>
  <c r="BA60" i="1"/>
  <c r="AS60" i="1"/>
  <c r="AK60" i="1"/>
  <c r="AK58" i="1" s="1"/>
  <c r="AC60" i="1"/>
  <c r="AC58" i="1" s="1"/>
  <c r="U60" i="1"/>
  <c r="D62" i="1"/>
  <c r="CN60" i="1"/>
  <c r="CF60" i="1"/>
  <c r="BW60" i="1"/>
  <c r="BO60" i="1"/>
  <c r="BG60" i="1"/>
  <c r="BG58" i="1" s="1"/>
  <c r="AY60" i="1"/>
  <c r="AQ60" i="1"/>
  <c r="AI60" i="1"/>
  <c r="AA60" i="1"/>
  <c r="AA58" i="1" s="1"/>
  <c r="S60" i="1"/>
  <c r="S58" i="1" s="1"/>
  <c r="CT60" i="1"/>
  <c r="BM60" i="1"/>
  <c r="AG60" i="1"/>
  <c r="CL60" i="1"/>
  <c r="BE60" i="1"/>
  <c r="Y60" i="1"/>
  <c r="CD60" i="1"/>
  <c r="CD58" i="1" s="1"/>
  <c r="AW60" i="1"/>
  <c r="Q60" i="1"/>
  <c r="BU60" i="1"/>
  <c r="AO60" i="1"/>
  <c r="AO58" i="1" s="1"/>
  <c r="BU58" i="1"/>
  <c r="CZ164" i="1"/>
  <c r="CZ131" i="1"/>
  <c r="D134" i="1"/>
  <c r="CN132" i="1"/>
  <c r="CF132" i="1"/>
  <c r="BW132" i="1"/>
  <c r="BO132" i="1"/>
  <c r="BG132" i="1"/>
  <c r="AY132" i="1"/>
  <c r="AQ132" i="1"/>
  <c r="AI132" i="1"/>
  <c r="AA132" i="1"/>
  <c r="S132" i="1"/>
  <c r="CT132" i="1"/>
  <c r="CL132" i="1"/>
  <c r="CD132" i="1"/>
  <c r="BU132" i="1"/>
  <c r="BM132" i="1"/>
  <c r="BE132" i="1"/>
  <c r="AW132" i="1"/>
  <c r="AO132" i="1"/>
  <c r="AG132" i="1"/>
  <c r="Y132" i="1"/>
  <c r="Q132" i="1"/>
  <c r="D133" i="1"/>
  <c r="CR132" i="1"/>
  <c r="CJ132" i="1"/>
  <c r="CB132" i="1"/>
  <c r="BS132" i="1"/>
  <c r="BK132" i="1"/>
  <c r="BC132" i="1"/>
  <c r="AU132" i="1"/>
  <c r="AM132" i="1"/>
  <c r="AE132" i="1"/>
  <c r="W132" i="1"/>
  <c r="O132" i="1"/>
  <c r="BZ132" i="1"/>
  <c r="AS132" i="1"/>
  <c r="BQ132" i="1"/>
  <c r="AK132" i="1"/>
  <c r="CP132" i="1"/>
  <c r="BI132" i="1"/>
  <c r="AC132" i="1"/>
  <c r="CH132" i="1"/>
  <c r="BA132" i="1"/>
  <c r="U132" i="1"/>
  <c r="AQ58" i="1"/>
  <c r="AY58" i="1"/>
  <c r="BQ58" i="1"/>
  <c r="Q58" i="1"/>
  <c r="AW58" i="1"/>
  <c r="CP165" i="1"/>
  <c r="CH165" i="1"/>
  <c r="BZ165" i="1"/>
  <c r="BQ165" i="1"/>
  <c r="BI165" i="1"/>
  <c r="BA165" i="1"/>
  <c r="AS165" i="1"/>
  <c r="AK165" i="1"/>
  <c r="AC165" i="1"/>
  <c r="U165" i="1"/>
  <c r="CT165" i="1"/>
  <c r="CL165" i="1"/>
  <c r="CD165" i="1"/>
  <c r="BU165" i="1"/>
  <c r="BM165" i="1"/>
  <c r="BE165" i="1"/>
  <c r="AW165" i="1"/>
  <c r="AO165" i="1"/>
  <c r="AG165" i="1"/>
  <c r="Y165" i="1"/>
  <c r="Q165" i="1"/>
  <c r="CF165" i="1"/>
  <c r="BO165" i="1"/>
  <c r="AY165" i="1"/>
  <c r="AI165" i="1"/>
  <c r="S165" i="1"/>
  <c r="CR165" i="1"/>
  <c r="CB165" i="1"/>
  <c r="BK165" i="1"/>
  <c r="AU165" i="1"/>
  <c r="AE165" i="1"/>
  <c r="O165" i="1"/>
  <c r="BS165" i="1"/>
  <c r="AM165" i="1"/>
  <c r="CN165" i="1"/>
  <c r="BG165" i="1"/>
  <c r="AA165" i="1"/>
  <c r="D166" i="1"/>
  <c r="BW165" i="1"/>
  <c r="AQ165" i="1"/>
  <c r="BC165" i="1"/>
  <c r="W165" i="1"/>
  <c r="CJ165" i="1"/>
  <c r="CN101" i="1"/>
  <c r="CN100" i="1" s="1"/>
  <c r="CF101" i="1"/>
  <c r="CF100" i="1" s="1"/>
  <c r="BW101" i="1"/>
  <c r="BW100" i="1" s="1"/>
  <c r="BO101" i="1"/>
  <c r="BO100" i="1" s="1"/>
  <c r="BG101" i="1"/>
  <c r="BG100" i="1" s="1"/>
  <c r="AY101" i="1"/>
  <c r="AY100" i="1" s="1"/>
  <c r="AQ101" i="1"/>
  <c r="AQ100" i="1" s="1"/>
  <c r="AI101" i="1"/>
  <c r="AI100" i="1" s="1"/>
  <c r="AA101" i="1"/>
  <c r="AA100" i="1" s="1"/>
  <c r="S101" i="1"/>
  <c r="S100" i="1" s="1"/>
  <c r="CT101" i="1"/>
  <c r="CT100" i="1" s="1"/>
  <c r="CL101" i="1"/>
  <c r="CL100" i="1" s="1"/>
  <c r="CD101" i="1"/>
  <c r="CD100" i="1" s="1"/>
  <c r="BU101" i="1"/>
  <c r="BU100" i="1" s="1"/>
  <c r="BM101" i="1"/>
  <c r="BM100" i="1" s="1"/>
  <c r="BE101" i="1"/>
  <c r="BE100" i="1" s="1"/>
  <c r="AW101" i="1"/>
  <c r="AW100" i="1" s="1"/>
  <c r="AO101" i="1"/>
  <c r="AO100" i="1" s="1"/>
  <c r="AG101" i="1"/>
  <c r="AG100" i="1" s="1"/>
  <c r="Y101" i="1"/>
  <c r="Y100" i="1" s="1"/>
  <c r="Q101" i="1"/>
  <c r="Q100" i="1" s="1"/>
  <c r="CR101" i="1"/>
  <c r="CR100" i="1" s="1"/>
  <c r="CJ101" i="1"/>
  <c r="CJ100" i="1" s="1"/>
  <c r="CB101" i="1"/>
  <c r="CB100" i="1" s="1"/>
  <c r="BS101" i="1"/>
  <c r="BS100" i="1" s="1"/>
  <c r="BK101" i="1"/>
  <c r="BK100" i="1" s="1"/>
  <c r="BC101" i="1"/>
  <c r="BC100" i="1" s="1"/>
  <c r="AU101" i="1"/>
  <c r="AU100" i="1" s="1"/>
  <c r="AM101" i="1"/>
  <c r="AM100" i="1" s="1"/>
  <c r="AE101" i="1"/>
  <c r="W101" i="1"/>
  <c r="W100" i="1" s="1"/>
  <c r="O101" i="1"/>
  <c r="O100" i="1" s="1"/>
  <c r="BZ101" i="1"/>
  <c r="BZ100" i="1" s="1"/>
  <c r="AS101" i="1"/>
  <c r="AS100" i="1" s="1"/>
  <c r="BQ101" i="1"/>
  <c r="BQ100" i="1" s="1"/>
  <c r="AK101" i="1"/>
  <c r="AK100" i="1" s="1"/>
  <c r="CP101" i="1"/>
  <c r="CP100" i="1" s="1"/>
  <c r="BI101" i="1"/>
  <c r="BI100" i="1" s="1"/>
  <c r="AC101" i="1"/>
  <c r="AC100" i="1" s="1"/>
  <c r="CH101" i="1"/>
  <c r="CH100" i="1" s="1"/>
  <c r="BA101" i="1"/>
  <c r="BA100" i="1" s="1"/>
  <c r="U101" i="1"/>
  <c r="U100" i="1" s="1"/>
  <c r="CZ57" i="1"/>
  <c r="CZ55" i="1" s="1"/>
  <c r="BW58" i="1"/>
  <c r="CF58" i="1"/>
  <c r="CN58" i="1"/>
  <c r="AS58" i="1"/>
  <c r="BZ58" i="1"/>
  <c r="W58" i="1"/>
  <c r="BC58" i="1"/>
  <c r="CJ58" i="1"/>
  <c r="Y58" i="1"/>
  <c r="BE58" i="1"/>
  <c r="CL58" i="1"/>
  <c r="CZ99" i="1"/>
  <c r="AI58" i="1"/>
  <c r="BO58" i="1"/>
  <c r="U58" i="1"/>
  <c r="BA58" i="1"/>
  <c r="CH58" i="1"/>
  <c r="CZ59" i="1"/>
  <c r="AE58" i="1"/>
  <c r="BK58" i="1"/>
  <c r="CR58" i="1"/>
  <c r="AG58" i="1"/>
  <c r="BM58" i="1"/>
  <c r="CT58" i="1"/>
  <c r="CN94" i="1"/>
  <c r="CN93" i="1" s="1"/>
  <c r="CF94" i="1"/>
  <c r="CF93" i="1" s="1"/>
  <c r="BW94" i="1"/>
  <c r="BW93" i="1" s="1"/>
  <c r="BO94" i="1"/>
  <c r="BO93" i="1" s="1"/>
  <c r="BG94" i="1"/>
  <c r="BG93" i="1" s="1"/>
  <c r="AY94" i="1"/>
  <c r="AY93" i="1" s="1"/>
  <c r="AQ94" i="1"/>
  <c r="AQ93" i="1" s="1"/>
  <c r="AI94" i="1"/>
  <c r="AI93" i="1" s="1"/>
  <c r="AA94" i="1"/>
  <c r="AA93" i="1" s="1"/>
  <c r="S94" i="1"/>
  <c r="S93" i="1" s="1"/>
  <c r="CT94" i="1"/>
  <c r="CT93" i="1" s="1"/>
  <c r="CL94" i="1"/>
  <c r="CL93" i="1" s="1"/>
  <c r="CD94" i="1"/>
  <c r="CD93" i="1" s="1"/>
  <c r="BU94" i="1"/>
  <c r="BU93" i="1" s="1"/>
  <c r="BM94" i="1"/>
  <c r="BM93" i="1" s="1"/>
  <c r="BE94" i="1"/>
  <c r="BE93" i="1" s="1"/>
  <c r="AW94" i="1"/>
  <c r="AW93" i="1" s="1"/>
  <c r="AO94" i="1"/>
  <c r="AO93" i="1" s="1"/>
  <c r="AG94" i="1"/>
  <c r="AG93" i="1" s="1"/>
  <c r="Y94" i="1"/>
  <c r="Y93" i="1" s="1"/>
  <c r="CR94" i="1"/>
  <c r="CR93" i="1" s="1"/>
  <c r="CJ94" i="1"/>
  <c r="CJ93" i="1" s="1"/>
  <c r="CB94" i="1"/>
  <c r="CB93" i="1" s="1"/>
  <c r="BS94" i="1"/>
  <c r="BS93" i="1" s="1"/>
  <c r="BK94" i="1"/>
  <c r="BK93" i="1" s="1"/>
  <c r="BC94" i="1"/>
  <c r="BC93" i="1" s="1"/>
  <c r="AU94" i="1"/>
  <c r="AU93" i="1" s="1"/>
  <c r="AM94" i="1"/>
  <c r="AM93" i="1" s="1"/>
  <c r="AE94" i="1"/>
  <c r="W94" i="1"/>
  <c r="W93" i="1" s="1"/>
  <c r="Q94" i="1"/>
  <c r="Q93" i="1" s="1"/>
  <c r="CP94" i="1"/>
  <c r="CP93" i="1" s="1"/>
  <c r="BI94" i="1"/>
  <c r="BI93" i="1" s="1"/>
  <c r="AC94" i="1"/>
  <c r="AC93" i="1" s="1"/>
  <c r="CH94" i="1"/>
  <c r="CH93" i="1" s="1"/>
  <c r="BA94" i="1"/>
  <c r="BA93" i="1" s="1"/>
  <c r="U94" i="1"/>
  <c r="U93" i="1" s="1"/>
  <c r="BZ94" i="1"/>
  <c r="BZ93" i="1" s="1"/>
  <c r="AS94" i="1"/>
  <c r="AS93" i="1" s="1"/>
  <c r="O94" i="1"/>
  <c r="O93" i="1" s="1"/>
  <c r="BQ94" i="1"/>
  <c r="BQ93" i="1" s="1"/>
  <c r="AK94" i="1"/>
  <c r="AK93" i="1" s="1"/>
  <c r="AE100" i="1" l="1"/>
  <c r="CZ101" i="1"/>
  <c r="CZ100" i="1" s="1"/>
  <c r="D135" i="1"/>
  <c r="CR134" i="1"/>
  <c r="CJ134" i="1"/>
  <c r="CB134" i="1"/>
  <c r="BS134" i="1"/>
  <c r="BK134" i="1"/>
  <c r="BC134" i="1"/>
  <c r="AU134" i="1"/>
  <c r="AM134" i="1"/>
  <c r="AE134" i="1"/>
  <c r="W134" i="1"/>
  <c r="O134" i="1"/>
  <c r="CL134" i="1"/>
  <c r="BZ134" i="1"/>
  <c r="BO134" i="1"/>
  <c r="BE134" i="1"/>
  <c r="AS134" i="1"/>
  <c r="AI134" i="1"/>
  <c r="Y134" i="1"/>
  <c r="CT134" i="1"/>
  <c r="CH134" i="1"/>
  <c r="BW134" i="1"/>
  <c r="BM134" i="1"/>
  <c r="BA134" i="1"/>
  <c r="AQ134" i="1"/>
  <c r="AG134" i="1"/>
  <c r="U134" i="1"/>
  <c r="CP134" i="1"/>
  <c r="CF134" i="1"/>
  <c r="BU134" i="1"/>
  <c r="BI134" i="1"/>
  <c r="AY134" i="1"/>
  <c r="AO134" i="1"/>
  <c r="AC134" i="1"/>
  <c r="S134" i="1"/>
  <c r="BQ134" i="1"/>
  <c r="AA134" i="1"/>
  <c r="BG134" i="1"/>
  <c r="Q134" i="1"/>
  <c r="CN134" i="1"/>
  <c r="AW134" i="1"/>
  <c r="CD134" i="1"/>
  <c r="AK134" i="1"/>
  <c r="D63" i="1"/>
  <c r="CL62" i="1"/>
  <c r="CD62" i="1"/>
  <c r="BU62" i="1"/>
  <c r="BM62" i="1"/>
  <c r="BE62" i="1"/>
  <c r="AW62" i="1"/>
  <c r="AO62" i="1"/>
  <c r="AG62" i="1"/>
  <c r="Y62" i="1"/>
  <c r="Q62" i="1"/>
  <c r="CR62" i="1"/>
  <c r="CJ62" i="1"/>
  <c r="CB62" i="1"/>
  <c r="BS62" i="1"/>
  <c r="BK62" i="1"/>
  <c r="BC62" i="1"/>
  <c r="AU62" i="1"/>
  <c r="AM62" i="1"/>
  <c r="AE62" i="1"/>
  <c r="W62" i="1"/>
  <c r="O62" i="1"/>
  <c r="CP62" i="1"/>
  <c r="CH62" i="1"/>
  <c r="BZ62" i="1"/>
  <c r="BQ62" i="1"/>
  <c r="BI62" i="1"/>
  <c r="BA62" i="1"/>
  <c r="AS62" i="1"/>
  <c r="AK62" i="1"/>
  <c r="AC62" i="1"/>
  <c r="U62" i="1"/>
  <c r="CT62" i="1"/>
  <c r="BW62" i="1"/>
  <c r="AQ62" i="1"/>
  <c r="BO62" i="1"/>
  <c r="AI62" i="1"/>
  <c r="CN62" i="1"/>
  <c r="BG62" i="1"/>
  <c r="AA62" i="1"/>
  <c r="CF62" i="1"/>
  <c r="AY62" i="1"/>
  <c r="S62" i="1"/>
  <c r="CZ165" i="1"/>
  <c r="CZ132" i="1"/>
  <c r="CZ60" i="1"/>
  <c r="CZ58" i="1" s="1"/>
  <c r="AE93" i="1"/>
  <c r="CZ94" i="1"/>
  <c r="CZ93" i="1" s="1"/>
  <c r="CN166" i="1"/>
  <c r="CF166" i="1"/>
  <c r="BW166" i="1"/>
  <c r="BO166" i="1"/>
  <c r="BG166" i="1"/>
  <c r="AY166" i="1"/>
  <c r="AQ166" i="1"/>
  <c r="AI166" i="1"/>
  <c r="AA166" i="1"/>
  <c r="S166" i="1"/>
  <c r="D167" i="1"/>
  <c r="CR166" i="1"/>
  <c r="CJ166" i="1"/>
  <c r="CB166" i="1"/>
  <c r="BS166" i="1"/>
  <c r="BK166" i="1"/>
  <c r="BC166" i="1"/>
  <c r="AU166" i="1"/>
  <c r="AM166" i="1"/>
  <c r="AE166" i="1"/>
  <c r="W166" i="1"/>
  <c r="O166" i="1"/>
  <c r="CL166" i="1"/>
  <c r="BU166" i="1"/>
  <c r="BE166" i="1"/>
  <c r="AO166" i="1"/>
  <c r="Y166" i="1"/>
  <c r="CH166" i="1"/>
  <c r="BQ166" i="1"/>
  <c r="BA166" i="1"/>
  <c r="AK166" i="1"/>
  <c r="U166" i="1"/>
  <c r="CT166" i="1"/>
  <c r="BM166" i="1"/>
  <c r="AG166" i="1"/>
  <c r="CP166" i="1"/>
  <c r="BI166" i="1"/>
  <c r="AC166" i="1"/>
  <c r="BZ166" i="1"/>
  <c r="AS166" i="1"/>
  <c r="AW166" i="1"/>
  <c r="Q166" i="1"/>
  <c r="CD166" i="1"/>
  <c r="CT133" i="1"/>
  <c r="CL133" i="1"/>
  <c r="CD133" i="1"/>
  <c r="BU133" i="1"/>
  <c r="BM133" i="1"/>
  <c r="BE133" i="1"/>
  <c r="AW133" i="1"/>
  <c r="CP133" i="1"/>
  <c r="CF133" i="1"/>
  <c r="BS133" i="1"/>
  <c r="BI133" i="1"/>
  <c r="AY133" i="1"/>
  <c r="AO133" i="1"/>
  <c r="AG133" i="1"/>
  <c r="Y133" i="1"/>
  <c r="Q133" i="1"/>
  <c r="CN133" i="1"/>
  <c r="CB133" i="1"/>
  <c r="BQ133" i="1"/>
  <c r="BG133" i="1"/>
  <c r="AU133" i="1"/>
  <c r="AM133" i="1"/>
  <c r="AE133" i="1"/>
  <c r="W133" i="1"/>
  <c r="O133" i="1"/>
  <c r="CJ133" i="1"/>
  <c r="BZ133" i="1"/>
  <c r="BO133" i="1"/>
  <c r="BC133" i="1"/>
  <c r="AS133" i="1"/>
  <c r="AK133" i="1"/>
  <c r="AC133" i="1"/>
  <c r="U133" i="1"/>
  <c r="CH133" i="1"/>
  <c r="AQ133" i="1"/>
  <c r="BW133" i="1"/>
  <c r="AI133" i="1"/>
  <c r="BK133" i="1"/>
  <c r="AA133" i="1"/>
  <c r="CR133" i="1"/>
  <c r="BA133" i="1"/>
  <c r="S133" i="1"/>
  <c r="CZ133" i="1" l="1"/>
  <c r="CT167" i="1"/>
  <c r="CL167" i="1"/>
  <c r="CD167" i="1"/>
  <c r="BU167" i="1"/>
  <c r="BM167" i="1"/>
  <c r="BE167" i="1"/>
  <c r="AW167" i="1"/>
  <c r="AO167" i="1"/>
  <c r="AG167" i="1"/>
  <c r="Y167" i="1"/>
  <c r="Q167" i="1"/>
  <c r="CP167" i="1"/>
  <c r="CH167" i="1"/>
  <c r="BZ167" i="1"/>
  <c r="BQ167" i="1"/>
  <c r="BI167" i="1"/>
  <c r="BA167" i="1"/>
  <c r="AS167" i="1"/>
  <c r="AK167" i="1"/>
  <c r="AC167" i="1"/>
  <c r="U167" i="1"/>
  <c r="CN167" i="1"/>
  <c r="BW167" i="1"/>
  <c r="BG167" i="1"/>
  <c r="AQ167" i="1"/>
  <c r="AA167" i="1"/>
  <c r="D168" i="1"/>
  <c r="CJ167" i="1"/>
  <c r="BS167" i="1"/>
  <c r="BC167" i="1"/>
  <c r="AM167" i="1"/>
  <c r="W167" i="1"/>
  <c r="CR167" i="1"/>
  <c r="BK167" i="1"/>
  <c r="AE167" i="1"/>
  <c r="CF167" i="1"/>
  <c r="AY167" i="1"/>
  <c r="S167" i="1"/>
  <c r="BO167" i="1"/>
  <c r="AI167" i="1"/>
  <c r="AU167" i="1"/>
  <c r="O167" i="1"/>
  <c r="CB167" i="1"/>
  <c r="CP135" i="1"/>
  <c r="CP129" i="1" s="1"/>
  <c r="CH135" i="1"/>
  <c r="CH129" i="1" s="1"/>
  <c r="BZ135" i="1"/>
  <c r="BZ129" i="1" s="1"/>
  <c r="BQ135" i="1"/>
  <c r="BQ129" i="1" s="1"/>
  <c r="BI135" i="1"/>
  <c r="BI129" i="1" s="1"/>
  <c r="BA135" i="1"/>
  <c r="BA129" i="1" s="1"/>
  <c r="AS135" i="1"/>
  <c r="AS129" i="1" s="1"/>
  <c r="AK135" i="1"/>
  <c r="AK129" i="1" s="1"/>
  <c r="AC135" i="1"/>
  <c r="AC129" i="1" s="1"/>
  <c r="U135" i="1"/>
  <c r="U129" i="1" s="1"/>
  <c r="D137" i="1"/>
  <c r="CR135" i="1"/>
  <c r="CR129" i="1" s="1"/>
  <c r="CF135" i="1"/>
  <c r="CF129" i="1" s="1"/>
  <c r="BU135" i="1"/>
  <c r="BU129" i="1" s="1"/>
  <c r="BK135" i="1"/>
  <c r="BK129" i="1" s="1"/>
  <c r="AY135" i="1"/>
  <c r="AY129" i="1" s="1"/>
  <c r="AO135" i="1"/>
  <c r="AO129" i="1" s="1"/>
  <c r="AE135" i="1"/>
  <c r="S135" i="1"/>
  <c r="S129" i="1" s="1"/>
  <c r="CN135" i="1"/>
  <c r="CN129" i="1" s="1"/>
  <c r="CD135" i="1"/>
  <c r="CD129" i="1" s="1"/>
  <c r="BS135" i="1"/>
  <c r="BS129" i="1" s="1"/>
  <c r="BG135" i="1"/>
  <c r="BG129" i="1" s="1"/>
  <c r="AW135" i="1"/>
  <c r="AW129" i="1" s="1"/>
  <c r="AM135" i="1"/>
  <c r="AM129" i="1" s="1"/>
  <c r="AA135" i="1"/>
  <c r="AA129" i="1" s="1"/>
  <c r="Q135" i="1"/>
  <c r="Q129" i="1" s="1"/>
  <c r="CL135" i="1"/>
  <c r="CL129" i="1" s="1"/>
  <c r="CB135" i="1"/>
  <c r="CB129" i="1" s="1"/>
  <c r="BO135" i="1"/>
  <c r="BO129" i="1" s="1"/>
  <c r="BE135" i="1"/>
  <c r="BE129" i="1" s="1"/>
  <c r="AU135" i="1"/>
  <c r="AU129" i="1" s="1"/>
  <c r="AI135" i="1"/>
  <c r="AI129" i="1" s="1"/>
  <c r="Y135" i="1"/>
  <c r="Y129" i="1" s="1"/>
  <c r="O135" i="1"/>
  <c r="O129" i="1" s="1"/>
  <c r="CT135" i="1"/>
  <c r="CT129" i="1" s="1"/>
  <c r="BC135" i="1"/>
  <c r="BC129" i="1" s="1"/>
  <c r="CJ135" i="1"/>
  <c r="CJ129" i="1" s="1"/>
  <c r="AQ135" i="1"/>
  <c r="AQ129" i="1" s="1"/>
  <c r="BW135" i="1"/>
  <c r="BW129" i="1" s="1"/>
  <c r="AG135" i="1"/>
  <c r="AG129" i="1" s="1"/>
  <c r="BM135" i="1"/>
  <c r="BM129" i="1" s="1"/>
  <c r="W135" i="1"/>
  <c r="W129" i="1" s="1"/>
  <c r="D156" i="1"/>
  <c r="CR63" i="1"/>
  <c r="CJ63" i="1"/>
  <c r="CJ61" i="1" s="1"/>
  <c r="CB63" i="1"/>
  <c r="CB61" i="1" s="1"/>
  <c r="BS63" i="1"/>
  <c r="CP63" i="1"/>
  <c r="CN63" i="1"/>
  <c r="CN61" i="1" s="1"/>
  <c r="CD63" i="1"/>
  <c r="CD61" i="1" s="1"/>
  <c r="BQ63" i="1"/>
  <c r="BQ61" i="1" s="1"/>
  <c r="BI63" i="1"/>
  <c r="BA63" i="1"/>
  <c r="AS63" i="1"/>
  <c r="AS61" i="1" s="1"/>
  <c r="AK63" i="1"/>
  <c r="AK61" i="1" s="1"/>
  <c r="AC63" i="1"/>
  <c r="U63" i="1"/>
  <c r="CL63" i="1"/>
  <c r="CL61" i="1" s="1"/>
  <c r="BZ63" i="1"/>
  <c r="BZ61" i="1" s="1"/>
  <c r="BO63" i="1"/>
  <c r="BG63" i="1"/>
  <c r="AY63" i="1"/>
  <c r="AY61" i="1" s="1"/>
  <c r="AQ63" i="1"/>
  <c r="AI63" i="1"/>
  <c r="AI61" i="1" s="1"/>
  <c r="AA63" i="1"/>
  <c r="S63" i="1"/>
  <c r="CH63" i="1"/>
  <c r="BW63" i="1"/>
  <c r="BW61" i="1" s="1"/>
  <c r="BM63" i="1"/>
  <c r="BM61" i="1" s="1"/>
  <c r="BE63" i="1"/>
  <c r="BE61" i="1" s="1"/>
  <c r="AW63" i="1"/>
  <c r="AO63" i="1"/>
  <c r="AG63" i="1"/>
  <c r="AG61" i="1" s="1"/>
  <c r="Y63" i="1"/>
  <c r="Y61" i="1" s="1"/>
  <c r="Q63" i="1"/>
  <c r="BU63" i="1"/>
  <c r="AM63" i="1"/>
  <c r="BK63" i="1"/>
  <c r="BK61" i="1" s="1"/>
  <c r="AE63" i="1"/>
  <c r="CT63" i="1"/>
  <c r="CT61" i="1" s="1"/>
  <c r="BC63" i="1"/>
  <c r="BC61" i="1" s="1"/>
  <c r="W63" i="1"/>
  <c r="W61" i="1" s="1"/>
  <c r="CF63" i="1"/>
  <c r="CF61" i="1" s="1"/>
  <c r="AU63" i="1"/>
  <c r="AU61" i="1" s="1"/>
  <c r="O63" i="1"/>
  <c r="O61" i="1" s="1"/>
  <c r="AA61" i="1"/>
  <c r="BO61" i="1"/>
  <c r="U61" i="1"/>
  <c r="BA61" i="1"/>
  <c r="CH61" i="1"/>
  <c r="CZ62" i="1"/>
  <c r="AE61" i="1"/>
  <c r="CR61" i="1"/>
  <c r="AO61" i="1"/>
  <c r="BU61" i="1"/>
  <c r="CZ166" i="1"/>
  <c r="S61" i="1"/>
  <c r="BG61" i="1"/>
  <c r="AQ61" i="1"/>
  <c r="AC61" i="1"/>
  <c r="BI61" i="1"/>
  <c r="CP61" i="1"/>
  <c r="AM61" i="1"/>
  <c r="BS61" i="1"/>
  <c r="Q61" i="1"/>
  <c r="AW61" i="1"/>
  <c r="CZ134" i="1"/>
  <c r="D138" i="1" l="1"/>
  <c r="CR137" i="1"/>
  <c r="CJ137" i="1"/>
  <c r="CB137" i="1"/>
  <c r="BS137" i="1"/>
  <c r="BK137" i="1"/>
  <c r="BC137" i="1"/>
  <c r="AU137" i="1"/>
  <c r="AM137" i="1"/>
  <c r="AE137" i="1"/>
  <c r="W137" i="1"/>
  <c r="O137" i="1"/>
  <c r="CL137" i="1"/>
  <c r="BZ137" i="1"/>
  <c r="BO137" i="1"/>
  <c r="BE137" i="1"/>
  <c r="AS137" i="1"/>
  <c r="AI137" i="1"/>
  <c r="Y137" i="1"/>
  <c r="CT137" i="1"/>
  <c r="CH137" i="1"/>
  <c r="BW137" i="1"/>
  <c r="BM137" i="1"/>
  <c r="BA137" i="1"/>
  <c r="AQ137" i="1"/>
  <c r="AG137" i="1"/>
  <c r="U137" i="1"/>
  <c r="CP137" i="1"/>
  <c r="CF137" i="1"/>
  <c r="BU137" i="1"/>
  <c r="BI137" i="1"/>
  <c r="AY137" i="1"/>
  <c r="AO137" i="1"/>
  <c r="AC137" i="1"/>
  <c r="S137" i="1"/>
  <c r="CN137" i="1"/>
  <c r="AW137" i="1"/>
  <c r="CD137" i="1"/>
  <c r="AK137" i="1"/>
  <c r="BQ137" i="1"/>
  <c r="AA137" i="1"/>
  <c r="Q137" i="1"/>
  <c r="BG137" i="1"/>
  <c r="CZ63" i="1"/>
  <c r="CZ61" i="1" s="1"/>
  <c r="CP156" i="1"/>
  <c r="CP155" i="1" s="1"/>
  <c r="CH156" i="1"/>
  <c r="CH155" i="1" s="1"/>
  <c r="BZ156" i="1"/>
  <c r="BZ155" i="1" s="1"/>
  <c r="BQ156" i="1"/>
  <c r="BQ155" i="1" s="1"/>
  <c r="BI156" i="1"/>
  <c r="BI155" i="1" s="1"/>
  <c r="BA156" i="1"/>
  <c r="BA155" i="1" s="1"/>
  <c r="AS156" i="1"/>
  <c r="AS155" i="1" s="1"/>
  <c r="AK156" i="1"/>
  <c r="AK155" i="1" s="1"/>
  <c r="AC156" i="1"/>
  <c r="AC155" i="1" s="1"/>
  <c r="U156" i="1"/>
  <c r="U155" i="1" s="1"/>
  <c r="CR156" i="1"/>
  <c r="CR155" i="1" s="1"/>
  <c r="CJ156" i="1"/>
  <c r="CJ155" i="1" s="1"/>
  <c r="CB156" i="1"/>
  <c r="CB155" i="1" s="1"/>
  <c r="BS156" i="1"/>
  <c r="BS155" i="1" s="1"/>
  <c r="BK156" i="1"/>
  <c r="BK155" i="1" s="1"/>
  <c r="BC156" i="1"/>
  <c r="BC155" i="1" s="1"/>
  <c r="AU156" i="1"/>
  <c r="AU155" i="1" s="1"/>
  <c r="AM156" i="1"/>
  <c r="AM155" i="1" s="1"/>
  <c r="AE156" i="1"/>
  <c r="W156" i="1"/>
  <c r="W155" i="1" s="1"/>
  <c r="O156" i="1"/>
  <c r="O155" i="1" s="1"/>
  <c r="CN156" i="1"/>
  <c r="CN155" i="1" s="1"/>
  <c r="BW156" i="1"/>
  <c r="BW155" i="1" s="1"/>
  <c r="BG156" i="1"/>
  <c r="BG155" i="1" s="1"/>
  <c r="AQ156" i="1"/>
  <c r="AQ155" i="1" s="1"/>
  <c r="AA156" i="1"/>
  <c r="AA155" i="1" s="1"/>
  <c r="CL156" i="1"/>
  <c r="CL155" i="1" s="1"/>
  <c r="BU156" i="1"/>
  <c r="BU155" i="1" s="1"/>
  <c r="BE156" i="1"/>
  <c r="BE155" i="1" s="1"/>
  <c r="AO156" i="1"/>
  <c r="AO155" i="1" s="1"/>
  <c r="Y156" i="1"/>
  <c r="Y155" i="1" s="1"/>
  <c r="CT156" i="1"/>
  <c r="CT155" i="1" s="1"/>
  <c r="CD156" i="1"/>
  <c r="CD155" i="1" s="1"/>
  <c r="BM156" i="1"/>
  <c r="BM155" i="1" s="1"/>
  <c r="AW156" i="1"/>
  <c r="AW155" i="1" s="1"/>
  <c r="AG156" i="1"/>
  <c r="AG155" i="1" s="1"/>
  <c r="Q156" i="1"/>
  <c r="Q155" i="1" s="1"/>
  <c r="CF156" i="1"/>
  <c r="CF155" i="1" s="1"/>
  <c r="S156" i="1"/>
  <c r="S155" i="1" s="1"/>
  <c r="BO156" i="1"/>
  <c r="BO155" i="1" s="1"/>
  <c r="AY156" i="1"/>
  <c r="AY155" i="1" s="1"/>
  <c r="AI156" i="1"/>
  <c r="AI155" i="1" s="1"/>
  <c r="D65" i="1"/>
  <c r="CZ135" i="1"/>
  <c r="CZ129" i="1" s="1"/>
  <c r="CZ167" i="1"/>
  <c r="CT168" i="1"/>
  <c r="CL168" i="1"/>
  <c r="CD168" i="1"/>
  <c r="BU168" i="1"/>
  <c r="BM168" i="1"/>
  <c r="CR168" i="1"/>
  <c r="CH168" i="1"/>
  <c r="BW168" i="1"/>
  <c r="BK168" i="1"/>
  <c r="BC168" i="1"/>
  <c r="AU168" i="1"/>
  <c r="AM168" i="1"/>
  <c r="AE168" i="1"/>
  <c r="W168" i="1"/>
  <c r="O168" i="1"/>
  <c r="CN168" i="1"/>
  <c r="CB168" i="1"/>
  <c r="BQ168" i="1"/>
  <c r="BG168" i="1"/>
  <c r="AY168" i="1"/>
  <c r="AQ168" i="1"/>
  <c r="AI168" i="1"/>
  <c r="AA168" i="1"/>
  <c r="S168" i="1"/>
  <c r="CJ168" i="1"/>
  <c r="BO168" i="1"/>
  <c r="AW168" i="1"/>
  <c r="AG168" i="1"/>
  <c r="Q168" i="1"/>
  <c r="D169" i="1"/>
  <c r="CF168" i="1"/>
  <c r="BI168" i="1"/>
  <c r="AS168" i="1"/>
  <c r="AC168" i="1"/>
  <c r="BS168" i="1"/>
  <c r="AK168" i="1"/>
  <c r="BE168" i="1"/>
  <c r="Y168" i="1"/>
  <c r="BZ168" i="1"/>
  <c r="AO168" i="1"/>
  <c r="BA168" i="1"/>
  <c r="U168" i="1"/>
  <c r="CP168" i="1"/>
  <c r="AE129" i="1"/>
  <c r="CN65" i="1" l="1"/>
  <c r="CF65" i="1"/>
  <c r="BW65" i="1"/>
  <c r="BO65" i="1"/>
  <c r="BG65" i="1"/>
  <c r="AY65" i="1"/>
  <c r="AQ65" i="1"/>
  <c r="AI65" i="1"/>
  <c r="AA65" i="1"/>
  <c r="S65" i="1"/>
  <c r="CT65" i="1"/>
  <c r="CL65" i="1"/>
  <c r="CD65" i="1"/>
  <c r="BU65" i="1"/>
  <c r="BM65" i="1"/>
  <c r="BE65" i="1"/>
  <c r="AW65" i="1"/>
  <c r="AO65" i="1"/>
  <c r="AG65" i="1"/>
  <c r="Y65" i="1"/>
  <c r="Q65" i="1"/>
  <c r="D66" i="1"/>
  <c r="CR65" i="1"/>
  <c r="CJ65" i="1"/>
  <c r="CB65" i="1"/>
  <c r="BS65" i="1"/>
  <c r="BK65" i="1"/>
  <c r="BC65" i="1"/>
  <c r="AU65" i="1"/>
  <c r="AM65" i="1"/>
  <c r="AE65" i="1"/>
  <c r="W65" i="1"/>
  <c r="O65" i="1"/>
  <c r="BQ65" i="1"/>
  <c r="AK65" i="1"/>
  <c r="CP65" i="1"/>
  <c r="BI65" i="1"/>
  <c r="AC65" i="1"/>
  <c r="CH65" i="1"/>
  <c r="BA65" i="1"/>
  <c r="U65" i="1"/>
  <c r="BZ65" i="1"/>
  <c r="AS65" i="1"/>
  <c r="CZ156" i="1"/>
  <c r="CZ155" i="1" s="1"/>
  <c r="AE155" i="1"/>
  <c r="CZ137" i="1"/>
  <c r="CP138" i="1"/>
  <c r="CH138" i="1"/>
  <c r="BZ138" i="1"/>
  <c r="BQ138" i="1"/>
  <c r="BI138" i="1"/>
  <c r="BA138" i="1"/>
  <c r="AS138" i="1"/>
  <c r="AK138" i="1"/>
  <c r="AC138" i="1"/>
  <c r="U138" i="1"/>
  <c r="CR138" i="1"/>
  <c r="CF138" i="1"/>
  <c r="BU138" i="1"/>
  <c r="BK138" i="1"/>
  <c r="AY138" i="1"/>
  <c r="AO138" i="1"/>
  <c r="AE138" i="1"/>
  <c r="S138" i="1"/>
  <c r="D139" i="1"/>
  <c r="CN138" i="1"/>
  <c r="CD138" i="1"/>
  <c r="BS138" i="1"/>
  <c r="BG138" i="1"/>
  <c r="AW138" i="1"/>
  <c r="AM138" i="1"/>
  <c r="AA138" i="1"/>
  <c r="Q138" i="1"/>
  <c r="CL138" i="1"/>
  <c r="CB138" i="1"/>
  <c r="BO138" i="1"/>
  <c r="BE138" i="1"/>
  <c r="AU138" i="1"/>
  <c r="AI138" i="1"/>
  <c r="Y138" i="1"/>
  <c r="O138" i="1"/>
  <c r="BW138" i="1"/>
  <c r="AG138" i="1"/>
  <c r="BM138" i="1"/>
  <c r="W138" i="1"/>
  <c r="CT138" i="1"/>
  <c r="BC138" i="1"/>
  <c r="CJ138" i="1"/>
  <c r="AQ138" i="1"/>
  <c r="CR169" i="1"/>
  <c r="CR161" i="1" s="1"/>
  <c r="CJ169" i="1"/>
  <c r="CJ161" i="1" s="1"/>
  <c r="CB169" i="1"/>
  <c r="CB161" i="1" s="1"/>
  <c r="BS169" i="1"/>
  <c r="BS161" i="1" s="1"/>
  <c r="BK169" i="1"/>
  <c r="BK161" i="1" s="1"/>
  <c r="BC169" i="1"/>
  <c r="BC161" i="1" s="1"/>
  <c r="AU169" i="1"/>
  <c r="AU161" i="1" s="1"/>
  <c r="AM169" i="1"/>
  <c r="AM161" i="1" s="1"/>
  <c r="AE169" i="1"/>
  <c r="W169" i="1"/>
  <c r="W161" i="1" s="1"/>
  <c r="O169" i="1"/>
  <c r="O161" i="1" s="1"/>
  <c r="CP169" i="1"/>
  <c r="CP161" i="1" s="1"/>
  <c r="CH169" i="1"/>
  <c r="CH161" i="1" s="1"/>
  <c r="BZ169" i="1"/>
  <c r="BZ161" i="1" s="1"/>
  <c r="CN169" i="1"/>
  <c r="CN161" i="1" s="1"/>
  <c r="CT169" i="1"/>
  <c r="CT161" i="1" s="1"/>
  <c r="CL169" i="1"/>
  <c r="CL161" i="1" s="1"/>
  <c r="CD169" i="1"/>
  <c r="CD161" i="1" s="1"/>
  <c r="BU169" i="1"/>
  <c r="BU161" i="1" s="1"/>
  <c r="BM169" i="1"/>
  <c r="BM161" i="1" s="1"/>
  <c r="BE169" i="1"/>
  <c r="BE161" i="1" s="1"/>
  <c r="AW169" i="1"/>
  <c r="AW161" i="1" s="1"/>
  <c r="AO169" i="1"/>
  <c r="AO161" i="1" s="1"/>
  <c r="AG169" i="1"/>
  <c r="AG161" i="1" s="1"/>
  <c r="Y169" i="1"/>
  <c r="Y161" i="1" s="1"/>
  <c r="Q169" i="1"/>
  <c r="Q161" i="1" s="1"/>
  <c r="BO169" i="1"/>
  <c r="BO161" i="1" s="1"/>
  <c r="AY169" i="1"/>
  <c r="AY161" i="1" s="1"/>
  <c r="AI169" i="1"/>
  <c r="AI161" i="1" s="1"/>
  <c r="S169" i="1"/>
  <c r="S161" i="1" s="1"/>
  <c r="BW169" i="1"/>
  <c r="BW161" i="1" s="1"/>
  <c r="BG169" i="1"/>
  <c r="BG161" i="1" s="1"/>
  <c r="AQ169" i="1"/>
  <c r="AQ161" i="1" s="1"/>
  <c r="AA169" i="1"/>
  <c r="AA161" i="1" s="1"/>
  <c r="BA169" i="1"/>
  <c r="BA161" i="1" s="1"/>
  <c r="U169" i="1"/>
  <c r="U161" i="1" s="1"/>
  <c r="CF169" i="1"/>
  <c r="CF161" i="1" s="1"/>
  <c r="AS169" i="1"/>
  <c r="AS161" i="1" s="1"/>
  <c r="AC169" i="1"/>
  <c r="AC161" i="1" s="1"/>
  <c r="BQ169" i="1"/>
  <c r="BQ161" i="1" s="1"/>
  <c r="AK169" i="1"/>
  <c r="AK161" i="1" s="1"/>
  <c r="BI169" i="1"/>
  <c r="BI161" i="1" s="1"/>
  <c r="CZ168" i="1"/>
  <c r="CZ169" i="1" l="1"/>
  <c r="CZ161" i="1" s="1"/>
  <c r="AE161" i="1"/>
  <c r="CZ65" i="1"/>
  <c r="CN139" i="1"/>
  <c r="CF139" i="1"/>
  <c r="BW139" i="1"/>
  <c r="BO139" i="1"/>
  <c r="BG139" i="1"/>
  <c r="AY139" i="1"/>
  <c r="AQ139" i="1"/>
  <c r="AI139" i="1"/>
  <c r="AA139" i="1"/>
  <c r="S139" i="1"/>
  <c r="CL139" i="1"/>
  <c r="CB139" i="1"/>
  <c r="BQ139" i="1"/>
  <c r="BE139" i="1"/>
  <c r="AU139" i="1"/>
  <c r="AK139" i="1"/>
  <c r="Y139" i="1"/>
  <c r="O139" i="1"/>
  <c r="CT139" i="1"/>
  <c r="CJ139" i="1"/>
  <c r="BZ139" i="1"/>
  <c r="BM139" i="1"/>
  <c r="BC139" i="1"/>
  <c r="AS139" i="1"/>
  <c r="AG139" i="1"/>
  <c r="W139" i="1"/>
  <c r="D140" i="1"/>
  <c r="CR139" i="1"/>
  <c r="CH139" i="1"/>
  <c r="BU139" i="1"/>
  <c r="BK139" i="1"/>
  <c r="BA139" i="1"/>
  <c r="AO139" i="1"/>
  <c r="AE139" i="1"/>
  <c r="U139" i="1"/>
  <c r="BI139" i="1"/>
  <c r="Q139" i="1"/>
  <c r="CP139" i="1"/>
  <c r="AW139" i="1"/>
  <c r="CD139" i="1"/>
  <c r="AM139" i="1"/>
  <c r="BS139" i="1"/>
  <c r="AC139" i="1"/>
  <c r="CT66" i="1"/>
  <c r="CT64" i="1" s="1"/>
  <c r="CL66" i="1"/>
  <c r="CL64" i="1" s="1"/>
  <c r="CD66" i="1"/>
  <c r="BU66" i="1"/>
  <c r="BM66" i="1"/>
  <c r="BM64" i="1" s="1"/>
  <c r="BE66" i="1"/>
  <c r="BE64" i="1" s="1"/>
  <c r="AW66" i="1"/>
  <c r="AO66" i="1"/>
  <c r="AG66" i="1"/>
  <c r="AG64" i="1" s="1"/>
  <c r="Y66" i="1"/>
  <c r="Q66" i="1"/>
  <c r="CR66" i="1"/>
  <c r="CR64" i="1" s="1"/>
  <c r="CJ66" i="1"/>
  <c r="CB66" i="1"/>
  <c r="CB64" i="1" s="1"/>
  <c r="BS66" i="1"/>
  <c r="BS64" i="1" s="1"/>
  <c r="BK66" i="1"/>
  <c r="BK64" i="1" s="1"/>
  <c r="BC66" i="1"/>
  <c r="AU66" i="1"/>
  <c r="AM66" i="1"/>
  <c r="AM64" i="1" s="1"/>
  <c r="AE66" i="1"/>
  <c r="W66" i="1"/>
  <c r="O66" i="1"/>
  <c r="O64" i="1" s="1"/>
  <c r="CP66" i="1"/>
  <c r="CH66" i="1"/>
  <c r="CH64" i="1" s="1"/>
  <c r="BZ66" i="1"/>
  <c r="BZ64" i="1" s="1"/>
  <c r="BQ66" i="1"/>
  <c r="BQ64" i="1" s="1"/>
  <c r="BI66" i="1"/>
  <c r="BA66" i="1"/>
  <c r="AS66" i="1"/>
  <c r="AS64" i="1" s="1"/>
  <c r="AK66" i="1"/>
  <c r="AK64" i="1" s="1"/>
  <c r="AC66" i="1"/>
  <c r="AC64" i="1" s="1"/>
  <c r="U66" i="1"/>
  <c r="BO66" i="1"/>
  <c r="BO64" i="1" s="1"/>
  <c r="AI66" i="1"/>
  <c r="AI64" i="1" s="1"/>
  <c r="D68" i="1"/>
  <c r="CN66" i="1"/>
  <c r="CN64" i="1" s="1"/>
  <c r="BG66" i="1"/>
  <c r="BG64" i="1" s="1"/>
  <c r="AA66" i="1"/>
  <c r="AA64" i="1" s="1"/>
  <c r="CF66" i="1"/>
  <c r="AY66" i="1"/>
  <c r="AY64" i="1" s="1"/>
  <c r="S66" i="1"/>
  <c r="S64" i="1" s="1"/>
  <c r="BW66" i="1"/>
  <c r="BW64" i="1" s="1"/>
  <c r="AQ66" i="1"/>
  <c r="AQ64" i="1" s="1"/>
  <c r="AO64" i="1"/>
  <c r="BU64" i="1"/>
  <c r="CF64" i="1"/>
  <c r="U64" i="1"/>
  <c r="BI64" i="1"/>
  <c r="AU64" i="1"/>
  <c r="Q64" i="1"/>
  <c r="AW64" i="1"/>
  <c r="CD64" i="1"/>
  <c r="CZ138" i="1"/>
  <c r="BA64" i="1"/>
  <c r="CP64" i="1"/>
  <c r="W64" i="1"/>
  <c r="BC64" i="1"/>
  <c r="CJ64" i="1"/>
  <c r="Y64" i="1"/>
  <c r="CZ66" i="1" l="1"/>
  <c r="CZ64" i="1" s="1"/>
  <c r="AE64" i="1"/>
  <c r="D70" i="1"/>
  <c r="CN68" i="1"/>
  <c r="CN67" i="1" s="1"/>
  <c r="CF68" i="1"/>
  <c r="CF67" i="1" s="1"/>
  <c r="BW68" i="1"/>
  <c r="BW67" i="1" s="1"/>
  <c r="BO68" i="1"/>
  <c r="BO67" i="1" s="1"/>
  <c r="BG68" i="1"/>
  <c r="BG67" i="1" s="1"/>
  <c r="AY68" i="1"/>
  <c r="AY67" i="1" s="1"/>
  <c r="AQ68" i="1"/>
  <c r="AQ67" i="1" s="1"/>
  <c r="AI68" i="1"/>
  <c r="AI67" i="1" s="1"/>
  <c r="AA68" i="1"/>
  <c r="AA67" i="1" s="1"/>
  <c r="S68" i="1"/>
  <c r="S67" i="1" s="1"/>
  <c r="CT68" i="1"/>
  <c r="CT67" i="1" s="1"/>
  <c r="CL68" i="1"/>
  <c r="CL67" i="1" s="1"/>
  <c r="CD68" i="1"/>
  <c r="CD67" i="1" s="1"/>
  <c r="BU68" i="1"/>
  <c r="BU67" i="1" s="1"/>
  <c r="BM68" i="1"/>
  <c r="BM67" i="1" s="1"/>
  <c r="BE68" i="1"/>
  <c r="BE67" i="1" s="1"/>
  <c r="AW68" i="1"/>
  <c r="AW67" i="1" s="1"/>
  <c r="AO68" i="1"/>
  <c r="AO67" i="1" s="1"/>
  <c r="AG68" i="1"/>
  <c r="AG67" i="1" s="1"/>
  <c r="Y68" i="1"/>
  <c r="Y67" i="1" s="1"/>
  <c r="Q68" i="1"/>
  <c r="Q67" i="1" s="1"/>
  <c r="CR68" i="1"/>
  <c r="CR67" i="1" s="1"/>
  <c r="CJ68" i="1"/>
  <c r="CJ67" i="1" s="1"/>
  <c r="CB68" i="1"/>
  <c r="CB67" i="1" s="1"/>
  <c r="BS68" i="1"/>
  <c r="BS67" i="1" s="1"/>
  <c r="BK68" i="1"/>
  <c r="BK67" i="1" s="1"/>
  <c r="BC68" i="1"/>
  <c r="BC67" i="1" s="1"/>
  <c r="AU68" i="1"/>
  <c r="AU67" i="1" s="1"/>
  <c r="AM68" i="1"/>
  <c r="AM67" i="1" s="1"/>
  <c r="AE68" i="1"/>
  <c r="W68" i="1"/>
  <c r="W67" i="1" s="1"/>
  <c r="O68" i="1"/>
  <c r="O67" i="1" s="1"/>
  <c r="CH68" i="1"/>
  <c r="CH67" i="1" s="1"/>
  <c r="BA68" i="1"/>
  <c r="BA67" i="1" s="1"/>
  <c r="U68" i="1"/>
  <c r="U67" i="1" s="1"/>
  <c r="BZ68" i="1"/>
  <c r="BZ67" i="1" s="1"/>
  <c r="AS68" i="1"/>
  <c r="AS67" i="1" s="1"/>
  <c r="BQ68" i="1"/>
  <c r="BQ67" i="1" s="1"/>
  <c r="AK68" i="1"/>
  <c r="AK67" i="1" s="1"/>
  <c r="AC68" i="1"/>
  <c r="AC67" i="1" s="1"/>
  <c r="CP68" i="1"/>
  <c r="CP67" i="1" s="1"/>
  <c r="BI68" i="1"/>
  <c r="BI67" i="1" s="1"/>
  <c r="D142" i="1"/>
  <c r="CT140" i="1"/>
  <c r="CL140" i="1"/>
  <c r="CD140" i="1"/>
  <c r="BU140" i="1"/>
  <c r="BM140" i="1"/>
  <c r="BE140" i="1"/>
  <c r="AW140" i="1"/>
  <c r="AO140" i="1"/>
  <c r="AG140" i="1"/>
  <c r="Y140" i="1"/>
  <c r="Q140" i="1"/>
  <c r="D141" i="1"/>
  <c r="CP140" i="1"/>
  <c r="CF140" i="1"/>
  <c r="BS140" i="1"/>
  <c r="BI140" i="1"/>
  <c r="AY140" i="1"/>
  <c r="AM140" i="1"/>
  <c r="AC140" i="1"/>
  <c r="S140" i="1"/>
  <c r="CN140" i="1"/>
  <c r="CB140" i="1"/>
  <c r="BQ140" i="1"/>
  <c r="BG140" i="1"/>
  <c r="AU140" i="1"/>
  <c r="AK140" i="1"/>
  <c r="AA140" i="1"/>
  <c r="O140" i="1"/>
  <c r="CJ140" i="1"/>
  <c r="BZ140" i="1"/>
  <c r="BO140" i="1"/>
  <c r="BC140" i="1"/>
  <c r="AS140" i="1"/>
  <c r="AI140" i="1"/>
  <c r="W140" i="1"/>
  <c r="CH140" i="1"/>
  <c r="AQ140" i="1"/>
  <c r="BW140" i="1"/>
  <c r="AE140" i="1"/>
  <c r="BK140" i="1"/>
  <c r="U140" i="1"/>
  <c r="CR140" i="1"/>
  <c r="BA140" i="1"/>
  <c r="CZ139" i="1"/>
  <c r="CN141" i="1" l="1"/>
  <c r="CF141" i="1"/>
  <c r="BW141" i="1"/>
  <c r="BO141" i="1"/>
  <c r="BG141" i="1"/>
  <c r="AY141" i="1"/>
  <c r="AQ141" i="1"/>
  <c r="AI141" i="1"/>
  <c r="CR141" i="1"/>
  <c r="CH141" i="1"/>
  <c r="BU141" i="1"/>
  <c r="BK141" i="1"/>
  <c r="BA141" i="1"/>
  <c r="AO141" i="1"/>
  <c r="AE141" i="1"/>
  <c r="W141" i="1"/>
  <c r="O141" i="1"/>
  <c r="CP141" i="1"/>
  <c r="CB141" i="1"/>
  <c r="BM141" i="1"/>
  <c r="AW141" i="1"/>
  <c r="AK141" i="1"/>
  <c r="Y141" i="1"/>
  <c r="CL141" i="1"/>
  <c r="BZ141" i="1"/>
  <c r="BI141" i="1"/>
  <c r="AU141" i="1"/>
  <c r="AG141" i="1"/>
  <c r="U141" i="1"/>
  <c r="CJ141" i="1"/>
  <c r="BS141" i="1"/>
  <c r="BE141" i="1"/>
  <c r="AS141" i="1"/>
  <c r="AC141" i="1"/>
  <c r="S141" i="1"/>
  <c r="CD141" i="1"/>
  <c r="AA141" i="1"/>
  <c r="BQ141" i="1"/>
  <c r="Q141" i="1"/>
  <c r="BC141" i="1"/>
  <c r="CT141" i="1"/>
  <c r="AM141" i="1"/>
  <c r="CT142" i="1"/>
  <c r="CL142" i="1"/>
  <c r="CD142" i="1"/>
  <c r="BU142" i="1"/>
  <c r="BM142" i="1"/>
  <c r="BE142" i="1"/>
  <c r="AW142" i="1"/>
  <c r="AO142" i="1"/>
  <c r="AG142" i="1"/>
  <c r="Y142" i="1"/>
  <c r="Q142" i="1"/>
  <c r="CN142" i="1"/>
  <c r="CJ142" i="1"/>
  <c r="BZ142" i="1"/>
  <c r="BO142" i="1"/>
  <c r="BC142" i="1"/>
  <c r="AS142" i="1"/>
  <c r="AI142" i="1"/>
  <c r="W142" i="1"/>
  <c r="D143" i="1"/>
  <c r="CH142" i="1"/>
  <c r="BS142" i="1"/>
  <c r="BG142" i="1"/>
  <c r="AQ142" i="1"/>
  <c r="AC142" i="1"/>
  <c r="O142" i="1"/>
  <c r="CF142" i="1"/>
  <c r="BQ142" i="1"/>
  <c r="BA142" i="1"/>
  <c r="AM142" i="1"/>
  <c r="AA142" i="1"/>
  <c r="CR142" i="1"/>
  <c r="CB142" i="1"/>
  <c r="BK142" i="1"/>
  <c r="AY142" i="1"/>
  <c r="AK142" i="1"/>
  <c r="U142" i="1"/>
  <c r="CP142" i="1"/>
  <c r="AE142" i="1"/>
  <c r="BW142" i="1"/>
  <c r="S142" i="1"/>
  <c r="BI142" i="1"/>
  <c r="AU142" i="1"/>
  <c r="CP70" i="1"/>
  <c r="CH70" i="1"/>
  <c r="BZ70" i="1"/>
  <c r="BQ70" i="1"/>
  <c r="BI70" i="1"/>
  <c r="BA70" i="1"/>
  <c r="AS70" i="1"/>
  <c r="AK70" i="1"/>
  <c r="AC70" i="1"/>
  <c r="U70" i="1"/>
  <c r="CN70" i="1"/>
  <c r="CF70" i="1"/>
  <c r="BW70" i="1"/>
  <c r="BO70" i="1"/>
  <c r="BG70" i="1"/>
  <c r="AY70" i="1"/>
  <c r="AQ70" i="1"/>
  <c r="AI70" i="1"/>
  <c r="AA70" i="1"/>
  <c r="S70" i="1"/>
  <c r="CT70" i="1"/>
  <c r="CL70" i="1"/>
  <c r="CD70" i="1"/>
  <c r="BU70" i="1"/>
  <c r="BM70" i="1"/>
  <c r="BE70" i="1"/>
  <c r="AW70" i="1"/>
  <c r="AO70" i="1"/>
  <c r="AG70" i="1"/>
  <c r="Y70" i="1"/>
  <c r="Q70" i="1"/>
  <c r="CJ70" i="1"/>
  <c r="BC70" i="1"/>
  <c r="W70" i="1"/>
  <c r="D71" i="1"/>
  <c r="CB70" i="1"/>
  <c r="AU70" i="1"/>
  <c r="O70" i="1"/>
  <c r="BS70" i="1"/>
  <c r="AM70" i="1"/>
  <c r="BK70" i="1"/>
  <c r="AE70" i="1"/>
  <c r="CR70" i="1"/>
  <c r="CZ140" i="1"/>
  <c r="AE67" i="1"/>
  <c r="CZ68" i="1"/>
  <c r="CZ67" i="1" s="1"/>
  <c r="CR143" i="1" l="1"/>
  <c r="CR136" i="1" s="1"/>
  <c r="CJ143" i="1"/>
  <c r="CJ136" i="1" s="1"/>
  <c r="CB143" i="1"/>
  <c r="CB136" i="1" s="1"/>
  <c r="BS143" i="1"/>
  <c r="BS136" i="1" s="1"/>
  <c r="BK143" i="1"/>
  <c r="BK136" i="1" s="1"/>
  <c r="BC143" i="1"/>
  <c r="BC136" i="1" s="1"/>
  <c r="AU143" i="1"/>
  <c r="AM143" i="1"/>
  <c r="AM136" i="1" s="1"/>
  <c r="AE143" i="1"/>
  <c r="W143" i="1"/>
  <c r="W136" i="1" s="1"/>
  <c r="O143" i="1"/>
  <c r="CL143" i="1"/>
  <c r="CL136" i="1" s="1"/>
  <c r="BZ143" i="1"/>
  <c r="BZ136" i="1" s="1"/>
  <c r="BO143" i="1"/>
  <c r="BO136" i="1" s="1"/>
  <c r="BE143" i="1"/>
  <c r="AS143" i="1"/>
  <c r="AS136" i="1" s="1"/>
  <c r="AI143" i="1"/>
  <c r="AI136" i="1" s="1"/>
  <c r="Y143" i="1"/>
  <c r="Y136" i="1" s="1"/>
  <c r="D145" i="1"/>
  <c r="CT143" i="1"/>
  <c r="CH143" i="1"/>
  <c r="CH136" i="1" s="1"/>
  <c r="BW143" i="1"/>
  <c r="BW136" i="1" s="1"/>
  <c r="BM143" i="1"/>
  <c r="BA143" i="1"/>
  <c r="BA136" i="1" s="1"/>
  <c r="AQ143" i="1"/>
  <c r="AQ136" i="1" s="1"/>
  <c r="AG143" i="1"/>
  <c r="AG136" i="1" s="1"/>
  <c r="U143" i="1"/>
  <c r="U136" i="1" s="1"/>
  <c r="CP143" i="1"/>
  <c r="CF143" i="1"/>
  <c r="CF136" i="1" s="1"/>
  <c r="BU143" i="1"/>
  <c r="BU136" i="1" s="1"/>
  <c r="BI143" i="1"/>
  <c r="BI136" i="1" s="1"/>
  <c r="AY143" i="1"/>
  <c r="AO143" i="1"/>
  <c r="AO136" i="1" s="1"/>
  <c r="AC143" i="1"/>
  <c r="AC136" i="1" s="1"/>
  <c r="S143" i="1"/>
  <c r="CN143" i="1"/>
  <c r="CN136" i="1" s="1"/>
  <c r="AW143" i="1"/>
  <c r="AW136" i="1" s="1"/>
  <c r="CD143" i="1"/>
  <c r="CD136" i="1" s="1"/>
  <c r="AK143" i="1"/>
  <c r="AK136" i="1" s="1"/>
  <c r="BQ143" i="1"/>
  <c r="BQ136" i="1" s="1"/>
  <c r="AA143" i="1"/>
  <c r="AA136" i="1" s="1"/>
  <c r="BG143" i="1"/>
  <c r="BG136" i="1" s="1"/>
  <c r="Q143" i="1"/>
  <c r="Q136" i="1" s="1"/>
  <c r="CP136" i="1"/>
  <c r="AY136" i="1"/>
  <c r="CZ142" i="1"/>
  <c r="CT136" i="1"/>
  <c r="O136" i="1"/>
  <c r="CN71" i="1"/>
  <c r="CF71" i="1"/>
  <c r="BW71" i="1"/>
  <c r="BO71" i="1"/>
  <c r="BG71" i="1"/>
  <c r="AY71" i="1"/>
  <c r="AQ71" i="1"/>
  <c r="AI71" i="1"/>
  <c r="AA71" i="1"/>
  <c r="S71" i="1"/>
  <c r="CT71" i="1"/>
  <c r="CL71" i="1"/>
  <c r="CD71" i="1"/>
  <c r="BU71" i="1"/>
  <c r="BM71" i="1"/>
  <c r="BE71" i="1"/>
  <c r="AW71" i="1"/>
  <c r="AO71" i="1"/>
  <c r="AG71" i="1"/>
  <c r="Y71" i="1"/>
  <c r="Q71" i="1"/>
  <c r="D72" i="1"/>
  <c r="CR71" i="1"/>
  <c r="CJ71" i="1"/>
  <c r="CB71" i="1"/>
  <c r="BS71" i="1"/>
  <c r="BK71" i="1"/>
  <c r="BC71" i="1"/>
  <c r="AU71" i="1"/>
  <c r="AM71" i="1"/>
  <c r="AE71" i="1"/>
  <c r="W71" i="1"/>
  <c r="O71" i="1"/>
  <c r="CH71" i="1"/>
  <c r="BA71" i="1"/>
  <c r="U71" i="1"/>
  <c r="BZ71" i="1"/>
  <c r="AS71" i="1"/>
  <c r="BQ71" i="1"/>
  <c r="AK71" i="1"/>
  <c r="BI71" i="1"/>
  <c r="AC71" i="1"/>
  <c r="CP71" i="1"/>
  <c r="BE136" i="1"/>
  <c r="BM136" i="1"/>
  <c r="CZ70" i="1"/>
  <c r="S136" i="1"/>
  <c r="AU136" i="1"/>
  <c r="CZ141" i="1"/>
  <c r="CZ71" i="1" l="1"/>
  <c r="CT145" i="1"/>
  <c r="CT144" i="1" s="1"/>
  <c r="CL145" i="1"/>
  <c r="CL144" i="1" s="1"/>
  <c r="CD145" i="1"/>
  <c r="CD144" i="1" s="1"/>
  <c r="BU145" i="1"/>
  <c r="BU144" i="1" s="1"/>
  <c r="BM145" i="1"/>
  <c r="BM144" i="1" s="1"/>
  <c r="BE145" i="1"/>
  <c r="BE144" i="1" s="1"/>
  <c r="AW145" i="1"/>
  <c r="AW144" i="1" s="1"/>
  <c r="AO145" i="1"/>
  <c r="AO144" i="1" s="1"/>
  <c r="AG145" i="1"/>
  <c r="AG144" i="1" s="1"/>
  <c r="Y145" i="1"/>
  <c r="Y144" i="1" s="1"/>
  <c r="Q145" i="1"/>
  <c r="Q144" i="1" s="1"/>
  <c r="D147" i="1"/>
  <c r="CN145" i="1"/>
  <c r="CN144" i="1" s="1"/>
  <c r="CB145" i="1"/>
  <c r="CB144" i="1" s="1"/>
  <c r="BQ145" i="1"/>
  <c r="BQ144" i="1" s="1"/>
  <c r="BG145" i="1"/>
  <c r="BG144" i="1" s="1"/>
  <c r="AU145" i="1"/>
  <c r="AU144" i="1" s="1"/>
  <c r="AK145" i="1"/>
  <c r="AK144" i="1" s="1"/>
  <c r="AA145" i="1"/>
  <c r="AA144" i="1" s="1"/>
  <c r="O145" i="1"/>
  <c r="O144" i="1" s="1"/>
  <c r="CJ145" i="1"/>
  <c r="CJ144" i="1" s="1"/>
  <c r="BZ145" i="1"/>
  <c r="BZ144" i="1" s="1"/>
  <c r="BO145" i="1"/>
  <c r="BO144" i="1" s="1"/>
  <c r="BC145" i="1"/>
  <c r="BC144" i="1" s="1"/>
  <c r="AS145" i="1"/>
  <c r="AS144" i="1" s="1"/>
  <c r="AI145" i="1"/>
  <c r="AI144" i="1" s="1"/>
  <c r="W145" i="1"/>
  <c r="W144" i="1" s="1"/>
  <c r="CR145" i="1"/>
  <c r="CR144" i="1" s="1"/>
  <c r="CH145" i="1"/>
  <c r="CH144" i="1" s="1"/>
  <c r="BW145" i="1"/>
  <c r="BW144" i="1" s="1"/>
  <c r="BK145" i="1"/>
  <c r="BK144" i="1" s="1"/>
  <c r="BA145" i="1"/>
  <c r="BA144" i="1" s="1"/>
  <c r="AQ145" i="1"/>
  <c r="AQ144" i="1" s="1"/>
  <c r="AE145" i="1"/>
  <c r="U145" i="1"/>
  <c r="U144" i="1" s="1"/>
  <c r="CF145" i="1"/>
  <c r="CF144" i="1" s="1"/>
  <c r="AM145" i="1"/>
  <c r="AM144" i="1" s="1"/>
  <c r="BS145" i="1"/>
  <c r="BS144" i="1" s="1"/>
  <c r="AC145" i="1"/>
  <c r="AC144" i="1" s="1"/>
  <c r="BI145" i="1"/>
  <c r="BI144" i="1" s="1"/>
  <c r="S145" i="1"/>
  <c r="S144" i="1" s="1"/>
  <c r="CP145" i="1"/>
  <c r="CP144" i="1" s="1"/>
  <c r="AY145" i="1"/>
  <c r="AY144" i="1" s="1"/>
  <c r="CT72" i="1"/>
  <c r="CL72" i="1"/>
  <c r="CD72" i="1"/>
  <c r="BU72" i="1"/>
  <c r="BM72" i="1"/>
  <c r="BE72" i="1"/>
  <c r="AW72" i="1"/>
  <c r="AO72" i="1"/>
  <c r="AG72" i="1"/>
  <c r="Y72" i="1"/>
  <c r="Q72" i="1"/>
  <c r="D73" i="1"/>
  <c r="CR72" i="1"/>
  <c r="CJ72" i="1"/>
  <c r="CB72" i="1"/>
  <c r="BS72" i="1"/>
  <c r="BK72" i="1"/>
  <c r="BC72" i="1"/>
  <c r="AU72" i="1"/>
  <c r="AM72" i="1"/>
  <c r="AE72" i="1"/>
  <c r="W72" i="1"/>
  <c r="O72" i="1"/>
  <c r="CP72" i="1"/>
  <c r="CH72" i="1"/>
  <c r="BZ72" i="1"/>
  <c r="BQ72" i="1"/>
  <c r="BI72" i="1"/>
  <c r="BA72" i="1"/>
  <c r="AS72" i="1"/>
  <c r="AK72" i="1"/>
  <c r="AC72" i="1"/>
  <c r="U72" i="1"/>
  <c r="CF72" i="1"/>
  <c r="AY72" i="1"/>
  <c r="S72" i="1"/>
  <c r="BW72" i="1"/>
  <c r="AQ72" i="1"/>
  <c r="BO72" i="1"/>
  <c r="AI72" i="1"/>
  <c r="BG72" i="1"/>
  <c r="AA72" i="1"/>
  <c r="CN72" i="1"/>
  <c r="CZ143" i="1"/>
  <c r="CZ136" i="1" s="1"/>
  <c r="AE136" i="1"/>
  <c r="CR73" i="1" l="1"/>
  <c r="CR69" i="1" s="1"/>
  <c r="CJ73" i="1"/>
  <c r="CJ69" i="1" s="1"/>
  <c r="CB73" i="1"/>
  <c r="CB69" i="1" s="1"/>
  <c r="BS73" i="1"/>
  <c r="BS69" i="1" s="1"/>
  <c r="BK73" i="1"/>
  <c r="BK69" i="1" s="1"/>
  <c r="BC73" i="1"/>
  <c r="BC69" i="1" s="1"/>
  <c r="AU73" i="1"/>
  <c r="AU69" i="1" s="1"/>
  <c r="AM73" i="1"/>
  <c r="AM69" i="1" s="1"/>
  <c r="AE73" i="1"/>
  <c r="W73" i="1"/>
  <c r="O73" i="1"/>
  <c r="CP73" i="1"/>
  <c r="CP69" i="1" s="1"/>
  <c r="CH73" i="1"/>
  <c r="BZ73" i="1"/>
  <c r="BZ69" i="1" s="1"/>
  <c r="BQ73" i="1"/>
  <c r="BQ69" i="1" s="1"/>
  <c r="BI73" i="1"/>
  <c r="BI69" i="1" s="1"/>
  <c r="BA73" i="1"/>
  <c r="AS73" i="1"/>
  <c r="AS69" i="1" s="1"/>
  <c r="AK73" i="1"/>
  <c r="AK69" i="1" s="1"/>
  <c r="AC73" i="1"/>
  <c r="AC69" i="1" s="1"/>
  <c r="U73" i="1"/>
  <c r="D75" i="1"/>
  <c r="CN73" i="1"/>
  <c r="CF73" i="1"/>
  <c r="CF69" i="1" s="1"/>
  <c r="BW73" i="1"/>
  <c r="BW69" i="1" s="1"/>
  <c r="BO73" i="1"/>
  <c r="BO69" i="1" s="1"/>
  <c r="BG73" i="1"/>
  <c r="AY73" i="1"/>
  <c r="AY69" i="1" s="1"/>
  <c r="AQ73" i="1"/>
  <c r="AQ69" i="1" s="1"/>
  <c r="AI73" i="1"/>
  <c r="AI69" i="1" s="1"/>
  <c r="AA73" i="1"/>
  <c r="S73" i="1"/>
  <c r="S69" i="1" s="1"/>
  <c r="CL73" i="1"/>
  <c r="BE73" i="1"/>
  <c r="BE69" i="1" s="1"/>
  <c r="Y73" i="1"/>
  <c r="CD73" i="1"/>
  <c r="AW73" i="1"/>
  <c r="AW69" i="1" s="1"/>
  <c r="Q73" i="1"/>
  <c r="Q69" i="1" s="1"/>
  <c r="BU73" i="1"/>
  <c r="BU69" i="1" s="1"/>
  <c r="AO73" i="1"/>
  <c r="AO69" i="1" s="1"/>
  <c r="BM73" i="1"/>
  <c r="BM69" i="1" s="1"/>
  <c r="AG73" i="1"/>
  <c r="AG69" i="1" s="1"/>
  <c r="CT73" i="1"/>
  <c r="CT69" i="1" s="1"/>
  <c r="CN69" i="1"/>
  <c r="O69" i="1"/>
  <c r="CD69" i="1"/>
  <c r="CZ145" i="1"/>
  <c r="CZ144" i="1" s="1"/>
  <c r="AE144" i="1"/>
  <c r="AA69" i="1"/>
  <c r="W69" i="1"/>
  <c r="Y69" i="1"/>
  <c r="CL69" i="1"/>
  <c r="BG69" i="1"/>
  <c r="U69" i="1"/>
  <c r="BA69" i="1"/>
  <c r="CH69" i="1"/>
  <c r="CZ72" i="1"/>
  <c r="AE69" i="1"/>
  <c r="CT147" i="1"/>
  <c r="CL147" i="1"/>
  <c r="CD147" i="1"/>
  <c r="BU147" i="1"/>
  <c r="BM147" i="1"/>
  <c r="BE147" i="1"/>
  <c r="AW147" i="1"/>
  <c r="AO147" i="1"/>
  <c r="AG147" i="1"/>
  <c r="Y147" i="1"/>
  <c r="Q147" i="1"/>
  <c r="CN147" i="1"/>
  <c r="CF147" i="1"/>
  <c r="BW147" i="1"/>
  <c r="BO147" i="1"/>
  <c r="BG147" i="1"/>
  <c r="AY147" i="1"/>
  <c r="AQ147" i="1"/>
  <c r="AI147" i="1"/>
  <c r="AA147" i="1"/>
  <c r="S147" i="1"/>
  <c r="D148" i="1"/>
  <c r="CP147" i="1"/>
  <c r="BZ147" i="1"/>
  <c r="BI147" i="1"/>
  <c r="AS147" i="1"/>
  <c r="AC147" i="1"/>
  <c r="CJ147" i="1"/>
  <c r="BS147" i="1"/>
  <c r="BC147" i="1"/>
  <c r="AM147" i="1"/>
  <c r="W147" i="1"/>
  <c r="CH147" i="1"/>
  <c r="BQ147" i="1"/>
  <c r="BA147" i="1"/>
  <c r="AK147" i="1"/>
  <c r="U147" i="1"/>
  <c r="AU147" i="1"/>
  <c r="CR147" i="1"/>
  <c r="AE147" i="1"/>
  <c r="CB147" i="1"/>
  <c r="O147" i="1"/>
  <c r="BK147" i="1"/>
  <c r="D112" i="1"/>
  <c r="D149" i="1" l="1"/>
  <c r="CR148" i="1"/>
  <c r="CJ148" i="1"/>
  <c r="CB148" i="1"/>
  <c r="BS148" i="1"/>
  <c r="BK148" i="1"/>
  <c r="BC148" i="1"/>
  <c r="AU148" i="1"/>
  <c r="AM148" i="1"/>
  <c r="AE148" i="1"/>
  <c r="W148" i="1"/>
  <c r="O148" i="1"/>
  <c r="CT148" i="1"/>
  <c r="CL148" i="1"/>
  <c r="CD148" i="1"/>
  <c r="BU148" i="1"/>
  <c r="BM148" i="1"/>
  <c r="BE148" i="1"/>
  <c r="AW148" i="1"/>
  <c r="AO148" i="1"/>
  <c r="AG148" i="1"/>
  <c r="Y148" i="1"/>
  <c r="Q148" i="1"/>
  <c r="CP148" i="1"/>
  <c r="BZ148" i="1"/>
  <c r="BI148" i="1"/>
  <c r="AS148" i="1"/>
  <c r="AC148" i="1"/>
  <c r="CN148" i="1"/>
  <c r="BW148" i="1"/>
  <c r="BG148" i="1"/>
  <c r="AQ148" i="1"/>
  <c r="AA148" i="1"/>
  <c r="CH148" i="1"/>
  <c r="BQ148" i="1"/>
  <c r="BA148" i="1"/>
  <c r="AK148" i="1"/>
  <c r="U148" i="1"/>
  <c r="BO148" i="1"/>
  <c r="AY148" i="1"/>
  <c r="AI148" i="1"/>
  <c r="CF148" i="1"/>
  <c r="S148" i="1"/>
  <c r="CT75" i="1"/>
  <c r="CL75" i="1"/>
  <c r="CD75" i="1"/>
  <c r="BU75" i="1"/>
  <c r="BM75" i="1"/>
  <c r="BE75" i="1"/>
  <c r="AW75" i="1"/>
  <c r="AO75" i="1"/>
  <c r="AG75" i="1"/>
  <c r="Y75" i="1"/>
  <c r="Q75" i="1"/>
  <c r="D76" i="1"/>
  <c r="CR75" i="1"/>
  <c r="CJ75" i="1"/>
  <c r="CB75" i="1"/>
  <c r="BS75" i="1"/>
  <c r="BK75" i="1"/>
  <c r="BC75" i="1"/>
  <c r="AU75" i="1"/>
  <c r="AM75" i="1"/>
  <c r="AE75" i="1"/>
  <c r="W75" i="1"/>
  <c r="O75" i="1"/>
  <c r="CP75" i="1"/>
  <c r="CH75" i="1"/>
  <c r="BZ75" i="1"/>
  <c r="BQ75" i="1"/>
  <c r="BI75" i="1"/>
  <c r="BA75" i="1"/>
  <c r="AS75" i="1"/>
  <c r="AK75" i="1"/>
  <c r="AC75" i="1"/>
  <c r="U75" i="1"/>
  <c r="CN75" i="1"/>
  <c r="BG75" i="1"/>
  <c r="AA75" i="1"/>
  <c r="CF75" i="1"/>
  <c r="AY75" i="1"/>
  <c r="S75" i="1"/>
  <c r="BW75" i="1"/>
  <c r="AQ75" i="1"/>
  <c r="BO75" i="1"/>
  <c r="AI75" i="1"/>
  <c r="CZ73" i="1"/>
  <c r="CZ69" i="1" s="1"/>
  <c r="CT112" i="1"/>
  <c r="CT111" i="1" s="1"/>
  <c r="CL112" i="1"/>
  <c r="CL111" i="1" s="1"/>
  <c r="CD112" i="1"/>
  <c r="CD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AG111" i="1" s="1"/>
  <c r="Y112" i="1"/>
  <c r="Y111" i="1" s="1"/>
  <c r="Q112" i="1"/>
  <c r="Q111" i="1" s="1"/>
  <c r="CR112" i="1"/>
  <c r="CR111" i="1" s="1"/>
  <c r="CJ112" i="1"/>
  <c r="CJ111" i="1" s="1"/>
  <c r="CB112" i="1"/>
  <c r="CB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CP112" i="1"/>
  <c r="CP111" i="1" s="1"/>
  <c r="CH112" i="1"/>
  <c r="CH111" i="1" s="1"/>
  <c r="BZ112" i="1"/>
  <c r="BZ111" i="1" s="1"/>
  <c r="BQ112" i="1"/>
  <c r="BQ111" i="1" s="1"/>
  <c r="BI112" i="1"/>
  <c r="BI111" i="1" s="1"/>
  <c r="BA112" i="1"/>
  <c r="BA111" i="1" s="1"/>
  <c r="AS112" i="1"/>
  <c r="AS111" i="1" s="1"/>
  <c r="AK112" i="1"/>
  <c r="AK111" i="1" s="1"/>
  <c r="AC112" i="1"/>
  <c r="AC111" i="1" s="1"/>
  <c r="U112" i="1"/>
  <c r="U111" i="1" s="1"/>
  <c r="CF112" i="1"/>
  <c r="CF111" i="1" s="1"/>
  <c r="AY112" i="1"/>
  <c r="AY111" i="1" s="1"/>
  <c r="AA112" i="1"/>
  <c r="AA111" i="1" s="1"/>
  <c r="BW112" i="1"/>
  <c r="BW111" i="1" s="1"/>
  <c r="AQ112" i="1"/>
  <c r="AQ111" i="1" s="1"/>
  <c r="W112" i="1"/>
  <c r="W111" i="1" s="1"/>
  <c r="BO112" i="1"/>
  <c r="BO111" i="1" s="1"/>
  <c r="AI112" i="1"/>
  <c r="AI111" i="1" s="1"/>
  <c r="S112" i="1"/>
  <c r="S111" i="1" s="1"/>
  <c r="O112" i="1"/>
  <c r="O111" i="1" s="1"/>
  <c r="CN112" i="1"/>
  <c r="CN111" i="1" s="1"/>
  <c r="BG112" i="1"/>
  <c r="BG111" i="1" s="1"/>
  <c r="AE112" i="1"/>
  <c r="CZ147" i="1"/>
  <c r="CZ112" i="1" l="1"/>
  <c r="CZ111" i="1" s="1"/>
  <c r="AE111" i="1"/>
  <c r="D77" i="1"/>
  <c r="CR76" i="1"/>
  <c r="CJ76" i="1"/>
  <c r="CB76" i="1"/>
  <c r="BS76" i="1"/>
  <c r="BK76" i="1"/>
  <c r="BC76" i="1"/>
  <c r="AU76" i="1"/>
  <c r="AM76" i="1"/>
  <c r="AE76" i="1"/>
  <c r="W76" i="1"/>
  <c r="O76" i="1"/>
  <c r="CP76" i="1"/>
  <c r="CH76" i="1"/>
  <c r="BZ76" i="1"/>
  <c r="BQ76" i="1"/>
  <c r="BI76" i="1"/>
  <c r="BA76" i="1"/>
  <c r="AS76" i="1"/>
  <c r="AK76" i="1"/>
  <c r="AC76" i="1"/>
  <c r="U76" i="1"/>
  <c r="CN76" i="1"/>
  <c r="CF76" i="1"/>
  <c r="BW76" i="1"/>
  <c r="BO76" i="1"/>
  <c r="BG76" i="1"/>
  <c r="AY76" i="1"/>
  <c r="AQ76" i="1"/>
  <c r="AI76" i="1"/>
  <c r="AA76" i="1"/>
  <c r="S76" i="1"/>
  <c r="CT76" i="1"/>
  <c r="BM76" i="1"/>
  <c r="AG76" i="1"/>
  <c r="CL76" i="1"/>
  <c r="BE76" i="1"/>
  <c r="Y76" i="1"/>
  <c r="CD76" i="1"/>
  <c r="AW76" i="1"/>
  <c r="Q76" i="1"/>
  <c r="BU76" i="1"/>
  <c r="AO76" i="1"/>
  <c r="CZ148" i="1"/>
  <c r="CZ75" i="1"/>
  <c r="CP149" i="1"/>
  <c r="CP146" i="1" s="1"/>
  <c r="CH149" i="1"/>
  <c r="CH146" i="1" s="1"/>
  <c r="BZ149" i="1"/>
  <c r="BZ146" i="1" s="1"/>
  <c r="BQ149" i="1"/>
  <c r="BQ146" i="1" s="1"/>
  <c r="BI149" i="1"/>
  <c r="BI146" i="1" s="1"/>
  <c r="BA149" i="1"/>
  <c r="BA146" i="1" s="1"/>
  <c r="AS149" i="1"/>
  <c r="AS146" i="1" s="1"/>
  <c r="AK149" i="1"/>
  <c r="AK146" i="1" s="1"/>
  <c r="AC149" i="1"/>
  <c r="AC146" i="1" s="1"/>
  <c r="U149" i="1"/>
  <c r="U146" i="1" s="1"/>
  <c r="D151" i="1"/>
  <c r="CN149" i="1"/>
  <c r="CN146" i="1" s="1"/>
  <c r="CF149" i="1"/>
  <c r="CF146" i="1" s="1"/>
  <c r="BW149" i="1"/>
  <c r="BW146" i="1" s="1"/>
  <c r="CR149" i="1"/>
  <c r="CR146" i="1" s="1"/>
  <c r="CJ149" i="1"/>
  <c r="CJ146" i="1" s="1"/>
  <c r="CB149" i="1"/>
  <c r="CB146" i="1" s="1"/>
  <c r="BS149" i="1"/>
  <c r="BS146" i="1" s="1"/>
  <c r="BK149" i="1"/>
  <c r="BK146" i="1" s="1"/>
  <c r="BC149" i="1"/>
  <c r="BC146" i="1" s="1"/>
  <c r="AU149" i="1"/>
  <c r="AU146" i="1" s="1"/>
  <c r="AM149" i="1"/>
  <c r="AM146" i="1" s="1"/>
  <c r="AE149" i="1"/>
  <c r="W149" i="1"/>
  <c r="W146" i="1" s="1"/>
  <c r="O149" i="1"/>
  <c r="O146" i="1" s="1"/>
  <c r="CT149" i="1"/>
  <c r="CT146" i="1" s="1"/>
  <c r="BO149" i="1"/>
  <c r="BO146" i="1" s="1"/>
  <c r="AY149" i="1"/>
  <c r="AY146" i="1" s="1"/>
  <c r="AI149" i="1"/>
  <c r="AI146" i="1" s="1"/>
  <c r="S149" i="1"/>
  <c r="S146" i="1" s="1"/>
  <c r="CL149" i="1"/>
  <c r="CL146" i="1" s="1"/>
  <c r="BM149" i="1"/>
  <c r="BM146" i="1" s="1"/>
  <c r="AW149" i="1"/>
  <c r="AW146" i="1" s="1"/>
  <c r="AG149" i="1"/>
  <c r="AG146" i="1" s="1"/>
  <c r="Q149" i="1"/>
  <c r="Q146" i="1" s="1"/>
  <c r="CD149" i="1"/>
  <c r="CD146" i="1" s="1"/>
  <c r="BG149" i="1"/>
  <c r="BG146" i="1" s="1"/>
  <c r="AQ149" i="1"/>
  <c r="AQ146" i="1" s="1"/>
  <c r="AA149" i="1"/>
  <c r="AA146" i="1" s="1"/>
  <c r="AO149" i="1"/>
  <c r="AO146" i="1" s="1"/>
  <c r="Y149" i="1"/>
  <c r="Y146" i="1" s="1"/>
  <c r="BU149" i="1"/>
  <c r="BU146" i="1" s="1"/>
  <c r="BE149" i="1"/>
  <c r="BE146" i="1" s="1"/>
  <c r="CZ76" i="1" l="1"/>
  <c r="CP77" i="1"/>
  <c r="CH77" i="1"/>
  <c r="BZ77" i="1"/>
  <c r="BQ77" i="1"/>
  <c r="BI77" i="1"/>
  <c r="BA77" i="1"/>
  <c r="AS77" i="1"/>
  <c r="AK77" i="1"/>
  <c r="AC77" i="1"/>
  <c r="U77" i="1"/>
  <c r="CN77" i="1"/>
  <c r="CF77" i="1"/>
  <c r="BW77" i="1"/>
  <c r="BO77" i="1"/>
  <c r="BG77" i="1"/>
  <c r="AY77" i="1"/>
  <c r="AQ77" i="1"/>
  <c r="AI77" i="1"/>
  <c r="AA77" i="1"/>
  <c r="S77" i="1"/>
  <c r="CT77" i="1"/>
  <c r="CL77" i="1"/>
  <c r="CD77" i="1"/>
  <c r="BU77" i="1"/>
  <c r="BM77" i="1"/>
  <c r="BE77" i="1"/>
  <c r="AW77" i="1"/>
  <c r="AO77" i="1"/>
  <c r="AG77" i="1"/>
  <c r="Y77" i="1"/>
  <c r="Q77" i="1"/>
  <c r="CR77" i="1"/>
  <c r="BK77" i="1"/>
  <c r="AE77" i="1"/>
  <c r="CJ77" i="1"/>
  <c r="BC77" i="1"/>
  <c r="W77" i="1"/>
  <c r="D78" i="1"/>
  <c r="CB77" i="1"/>
  <c r="AU77" i="1"/>
  <c r="O77" i="1"/>
  <c r="AM77" i="1"/>
  <c r="BS77" i="1"/>
  <c r="CZ149" i="1"/>
  <c r="CZ146" i="1" s="1"/>
  <c r="AE146" i="1"/>
  <c r="CR151" i="1"/>
  <c r="CR150" i="1" s="1"/>
  <c r="CJ151" i="1"/>
  <c r="CJ150" i="1" s="1"/>
  <c r="CB151" i="1"/>
  <c r="CB150" i="1" s="1"/>
  <c r="BS151" i="1"/>
  <c r="BS150" i="1" s="1"/>
  <c r="BK151" i="1"/>
  <c r="BK150" i="1" s="1"/>
  <c r="BC151" i="1"/>
  <c r="BC150" i="1" s="1"/>
  <c r="AU151" i="1"/>
  <c r="AU150" i="1" s="1"/>
  <c r="AM151" i="1"/>
  <c r="AM150" i="1" s="1"/>
  <c r="AE151" i="1"/>
  <c r="W151" i="1"/>
  <c r="W150" i="1" s="1"/>
  <c r="O151" i="1"/>
  <c r="O150" i="1" s="1"/>
  <c r="CP151" i="1"/>
  <c r="CP150" i="1" s="1"/>
  <c r="CH151" i="1"/>
  <c r="CH150" i="1" s="1"/>
  <c r="BZ151" i="1"/>
  <c r="BZ150" i="1" s="1"/>
  <c r="BQ151" i="1"/>
  <c r="BQ150" i="1" s="1"/>
  <c r="BI151" i="1"/>
  <c r="BI150" i="1" s="1"/>
  <c r="BA151" i="1"/>
  <c r="BA150" i="1" s="1"/>
  <c r="AS151" i="1"/>
  <c r="AS150" i="1" s="1"/>
  <c r="AK151" i="1"/>
  <c r="AK150" i="1" s="1"/>
  <c r="AC151" i="1"/>
  <c r="AC150" i="1" s="1"/>
  <c r="U151" i="1"/>
  <c r="U150" i="1" s="1"/>
  <c r="CT151" i="1"/>
  <c r="CT150" i="1" s="1"/>
  <c r="CL151" i="1"/>
  <c r="CL150" i="1" s="1"/>
  <c r="CD151" i="1"/>
  <c r="CD150" i="1" s="1"/>
  <c r="BU151" i="1"/>
  <c r="BU150" i="1" s="1"/>
  <c r="BM151" i="1"/>
  <c r="BM150" i="1" s="1"/>
  <c r="BE151" i="1"/>
  <c r="BE150" i="1" s="1"/>
  <c r="AW151" i="1"/>
  <c r="AW150" i="1" s="1"/>
  <c r="AO151" i="1"/>
  <c r="AO150" i="1" s="1"/>
  <c r="AG151" i="1"/>
  <c r="AG150" i="1" s="1"/>
  <c r="Y151" i="1"/>
  <c r="Y150" i="1" s="1"/>
  <c r="Q151" i="1"/>
  <c r="Q150" i="1" s="1"/>
  <c r="BO151" i="1"/>
  <c r="BO150" i="1" s="1"/>
  <c r="AI151" i="1"/>
  <c r="AI150" i="1" s="1"/>
  <c r="CN151" i="1"/>
  <c r="CN150" i="1" s="1"/>
  <c r="BG151" i="1"/>
  <c r="BG150" i="1" s="1"/>
  <c r="AA151" i="1"/>
  <c r="AA150" i="1" s="1"/>
  <c r="CF151" i="1"/>
  <c r="CF150" i="1" s="1"/>
  <c r="AY151" i="1"/>
  <c r="AY150" i="1" s="1"/>
  <c r="S151" i="1"/>
  <c r="S150" i="1" s="1"/>
  <c r="AQ151" i="1"/>
  <c r="AQ150" i="1" s="1"/>
  <c r="BW151" i="1"/>
  <c r="BW150" i="1" s="1"/>
  <c r="CZ151" i="1" l="1"/>
  <c r="CZ150" i="1" s="1"/>
  <c r="AE150" i="1"/>
  <c r="CN78" i="1"/>
  <c r="CF78" i="1"/>
  <c r="BW78" i="1"/>
  <c r="BO78" i="1"/>
  <c r="BG78" i="1"/>
  <c r="AY78" i="1"/>
  <c r="AQ78" i="1"/>
  <c r="AI78" i="1"/>
  <c r="AA78" i="1"/>
  <c r="S78" i="1"/>
  <c r="CT78" i="1"/>
  <c r="CL78" i="1"/>
  <c r="CD78" i="1"/>
  <c r="BU78" i="1"/>
  <c r="BM78" i="1"/>
  <c r="BE78" i="1"/>
  <c r="AW78" i="1"/>
  <c r="AO78" i="1"/>
  <c r="AG78" i="1"/>
  <c r="Y78" i="1"/>
  <c r="Q78" i="1"/>
  <c r="D79" i="1"/>
  <c r="CR78" i="1"/>
  <c r="CJ78" i="1"/>
  <c r="CB78" i="1"/>
  <c r="BS78" i="1"/>
  <c r="BK78" i="1"/>
  <c r="BC78" i="1"/>
  <c r="AU78" i="1"/>
  <c r="AM78" i="1"/>
  <c r="AE78" i="1"/>
  <c r="W78" i="1"/>
  <c r="O78" i="1"/>
  <c r="CP78" i="1"/>
  <c r="BI78" i="1"/>
  <c r="AC78" i="1"/>
  <c r="CH78" i="1"/>
  <c r="BA78" i="1"/>
  <c r="U78" i="1"/>
  <c r="BZ78" i="1"/>
  <c r="AS78" i="1"/>
  <c r="BQ78" i="1"/>
  <c r="AK78" i="1"/>
  <c r="CZ77" i="1"/>
  <c r="CZ78" i="1" l="1"/>
  <c r="CT79" i="1"/>
  <c r="CT74" i="1" s="1"/>
  <c r="CT170" i="1" s="1"/>
  <c r="CL79" i="1"/>
  <c r="CL74" i="1" s="1"/>
  <c r="CL170" i="1" s="1"/>
  <c r="CD79" i="1"/>
  <c r="CD74" i="1" s="1"/>
  <c r="CD170" i="1" s="1"/>
  <c r="BU79" i="1"/>
  <c r="BU74" i="1" s="1"/>
  <c r="BU170" i="1" s="1"/>
  <c r="BM79" i="1"/>
  <c r="BM74" i="1" s="1"/>
  <c r="BM170" i="1" s="1"/>
  <c r="BE79" i="1"/>
  <c r="BE74" i="1" s="1"/>
  <c r="BE170" i="1" s="1"/>
  <c r="AW79" i="1"/>
  <c r="AW74" i="1" s="1"/>
  <c r="AW170" i="1" s="1"/>
  <c r="AO79" i="1"/>
  <c r="AO74" i="1" s="1"/>
  <c r="AO170" i="1" s="1"/>
  <c r="AG79" i="1"/>
  <c r="AG74" i="1" s="1"/>
  <c r="AG170" i="1" s="1"/>
  <c r="Y79" i="1"/>
  <c r="Y74" i="1" s="1"/>
  <c r="Y170" i="1" s="1"/>
  <c r="Q79" i="1"/>
  <c r="Q74" i="1" s="1"/>
  <c r="Q170" i="1" s="1"/>
  <c r="CR79" i="1"/>
  <c r="CR74" i="1" s="1"/>
  <c r="CR170" i="1" s="1"/>
  <c r="CJ79" i="1"/>
  <c r="CJ74" i="1" s="1"/>
  <c r="CJ170" i="1" s="1"/>
  <c r="CB79" i="1"/>
  <c r="CB74" i="1" s="1"/>
  <c r="CB170" i="1" s="1"/>
  <c r="BS79" i="1"/>
  <c r="BS74" i="1" s="1"/>
  <c r="BS170" i="1" s="1"/>
  <c r="BK79" i="1"/>
  <c r="BK74" i="1" s="1"/>
  <c r="BK170" i="1" s="1"/>
  <c r="BC79" i="1"/>
  <c r="BC74" i="1" s="1"/>
  <c r="BC170" i="1" s="1"/>
  <c r="AU79" i="1"/>
  <c r="AU74" i="1" s="1"/>
  <c r="AU170" i="1" s="1"/>
  <c r="AM79" i="1"/>
  <c r="AM74" i="1" s="1"/>
  <c r="AM170" i="1" s="1"/>
  <c r="AE79" i="1"/>
  <c r="W79" i="1"/>
  <c r="W74" i="1" s="1"/>
  <c r="W170" i="1" s="1"/>
  <c r="O79" i="1"/>
  <c r="O74" i="1" s="1"/>
  <c r="O170" i="1" s="1"/>
  <c r="CP79" i="1"/>
  <c r="CP74" i="1" s="1"/>
  <c r="CP170" i="1" s="1"/>
  <c r="CH79" i="1"/>
  <c r="CH74" i="1" s="1"/>
  <c r="CH170" i="1" s="1"/>
  <c r="BZ79" i="1"/>
  <c r="BZ74" i="1" s="1"/>
  <c r="BZ170" i="1" s="1"/>
  <c r="BQ79" i="1"/>
  <c r="BQ74" i="1" s="1"/>
  <c r="BQ170" i="1" s="1"/>
  <c r="BI79" i="1"/>
  <c r="BI74" i="1" s="1"/>
  <c r="BI170" i="1" s="1"/>
  <c r="BA79" i="1"/>
  <c r="BA74" i="1" s="1"/>
  <c r="BA170" i="1" s="1"/>
  <c r="AS79" i="1"/>
  <c r="AS74" i="1" s="1"/>
  <c r="AS170" i="1" s="1"/>
  <c r="AK79" i="1"/>
  <c r="AK74" i="1" s="1"/>
  <c r="AK170" i="1" s="1"/>
  <c r="AC79" i="1"/>
  <c r="AC74" i="1" s="1"/>
  <c r="AC170" i="1" s="1"/>
  <c r="U79" i="1"/>
  <c r="U74" i="1" s="1"/>
  <c r="U170" i="1" s="1"/>
  <c r="CN79" i="1"/>
  <c r="CN74" i="1" s="1"/>
  <c r="CN170" i="1" s="1"/>
  <c r="BG79" i="1"/>
  <c r="BG74" i="1" s="1"/>
  <c r="BG170" i="1" s="1"/>
  <c r="AA79" i="1"/>
  <c r="AA74" i="1" s="1"/>
  <c r="AA170" i="1" s="1"/>
  <c r="CF79" i="1"/>
  <c r="CF74" i="1" s="1"/>
  <c r="CF170" i="1" s="1"/>
  <c r="AY79" i="1"/>
  <c r="AY74" i="1" s="1"/>
  <c r="AY170" i="1" s="1"/>
  <c r="S79" i="1"/>
  <c r="S74" i="1" s="1"/>
  <c r="S170" i="1" s="1"/>
  <c r="BW79" i="1"/>
  <c r="BW74" i="1" s="1"/>
  <c r="BW170" i="1" s="1"/>
  <c r="AQ79" i="1"/>
  <c r="AQ74" i="1" s="1"/>
  <c r="AQ170" i="1" s="1"/>
  <c r="BO79" i="1"/>
  <c r="BO74" i="1" s="1"/>
  <c r="BO170" i="1" s="1"/>
  <c r="AI79" i="1"/>
  <c r="AI74" i="1" s="1"/>
  <c r="AI170" i="1" s="1"/>
  <c r="CZ79" i="1" l="1"/>
  <c r="CZ74" i="1" s="1"/>
  <c r="CZ170" i="1" s="1"/>
  <c r="AE74" i="1"/>
  <c r="AE170" i="1" s="1"/>
</calcChain>
</file>

<file path=xl/sharedStrings.xml><?xml version="1.0" encoding="utf-8"?>
<sst xmlns="http://schemas.openxmlformats.org/spreadsheetml/2006/main" count="405" uniqueCount="283">
  <si>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</si>
  <si>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</si>
  <si>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</si>
  <si>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</si>
  <si>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</si>
  <si>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 с 01.01.2017</t>
  </si>
  <si>
    <t>коэффициент относительной затратоемкости с 01.06.2017</t>
  </si>
  <si>
    <t>управленческий коэффициент с 01.01.2017</t>
  </si>
  <si>
    <t>управленческий коэффициент с 01.06.2017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</si>
  <si>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</si>
  <si>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</si>
  <si>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</si>
  <si>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</si>
  <si>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</si>
  <si>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</si>
  <si>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</si>
  <si>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</si>
  <si>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</si>
  <si>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</si>
  <si>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</si>
  <si>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</si>
  <si>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</si>
  <si>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</si>
  <si>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</si>
  <si>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</si>
  <si>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</si>
  <si>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</si>
  <si>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</si>
  <si>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</si>
  <si>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</si>
  <si>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</si>
  <si>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</si>
  <si>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</si>
  <si>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</si>
  <si>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</si>
  <si>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</si>
  <si>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</si>
  <si>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</si>
  <si>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</si>
  <si>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</si>
  <si>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</si>
  <si>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</si>
  <si>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</si>
  <si>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</si>
  <si>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</si>
  <si>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</si>
  <si>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</si>
  <si>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</si>
  <si>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</si>
  <si>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</si>
  <si>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</si>
  <si>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</si>
  <si>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</si>
  <si>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</si>
  <si>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</si>
  <si>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</si>
  <si>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</si>
  <si>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</si>
  <si>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</si>
  <si>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</si>
  <si>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</si>
  <si>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</si>
  <si>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</si>
  <si>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</si>
  <si>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</si>
  <si>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</si>
  <si>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</si>
  <si>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</si>
  <si>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</si>
  <si>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</si>
  <si>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</si>
  <si>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</si>
  <si>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</si>
  <si>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</si>
  <si>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</si>
  <si>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</si>
  <si>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</si>
  <si>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</si>
  <si>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</si>
  <si>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</si>
  <si>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</si>
  <si>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</si>
  <si>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</si>
  <si>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</si>
  <si>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</si>
  <si>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</si>
  <si>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</si>
  <si>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</si>
  <si>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</si>
  <si>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</si>
  <si>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</si>
  <si>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</si>
  <si>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</si>
  <si>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</si>
  <si>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</si>
  <si>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</si>
  <si>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</si>
  <si>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</si>
  <si>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</si>
  <si>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</si>
  <si>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</si>
  <si>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</si>
  <si>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</si>
  <si>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</si>
  <si>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</si>
  <si>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</si>
  <si>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</si>
  <si>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</si>
  <si>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</si>
  <si>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</si>
  <si>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</si>
  <si>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</si>
  <si>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</si>
  <si>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</si>
  <si>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</si>
  <si>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</si>
  <si>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</si>
  <si>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</si>
  <si>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</si>
  <si>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</si>
  <si>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</si>
  <si>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</si>
  <si>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</si>
  <si>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</t>
  </si>
  <si>
    <t>1-3 этап</t>
  </si>
  <si>
    <t>5.2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</si>
  <si>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</si>
  <si>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</si>
  <si>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</si>
  <si>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</si>
  <si>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</si>
  <si>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</si>
  <si>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</si>
  <si>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</si>
  <si>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</si>
  <si>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</si>
  <si>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</si>
  <si>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</si>
  <si>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</si>
  <si>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</si>
  <si>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</si>
  <si>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</si>
  <si>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</si>
  <si>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</si>
  <si>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</si>
  <si>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</si>
  <si>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</si>
  <si>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</si>
  <si>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</si>
  <si>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</si>
  <si>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</si>
  <si>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</si>
  <si>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</si>
  <si>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</si>
  <si>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</si>
  <si>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</si>
  <si>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</si>
  <si>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</si>
  <si>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</si>
  <si>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</si>
  <si>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</si>
  <si>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</si>
  <si>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</si>
  <si>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</si>
  <si>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</si>
  <si>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</si>
  <si>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</si>
  <si>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</si>
  <si>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</si>
  <si>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</si>
  <si>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</si>
  <si>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</si>
  <si>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</si>
  <si>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</si>
  <si>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</si>
  <si>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</si>
  <si>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</si>
  <si>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</si>
  <si>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</si>
  <si>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</si>
  <si>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</si>
  <si>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</si>
  <si>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</si>
  <si>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</si>
  <si>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</si>
  <si>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</si>
  <si>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</si>
  <si>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</si>
  <si>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</si>
  <si>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</si>
  <si>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</si>
  <si>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</si>
  <si>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</si>
  <si>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</si>
  <si>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</si>
  <si>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</si>
  <si>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</si>
  <si>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</si>
  <si>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</si>
  <si>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</si>
  <si>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</si>
  <si>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</si>
  <si>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</si>
  <si>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</si>
  <si>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</si>
  <si>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</si>
  <si>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</si>
  <si>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</si>
  <si>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</si>
  <si>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</si>
  <si>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</si>
  <si>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</si>
  <si>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</si>
  <si>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</si>
  <si>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</si>
  <si>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</si>
  <si>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</si>
  <si>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</si>
  <si>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</si>
  <si>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</si>
  <si>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</si>
  <si>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</si>
  <si>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</si>
  <si>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</si>
  <si>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</si>
  <si>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</si>
  <si>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</si>
  <si>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</si>
  <si>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</si>
  <si>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</si>
  <si>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</si>
  <si>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</si>
  <si>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</si>
  <si>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</si>
  <si>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</si>
  <si>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</si>
  <si>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</si>
  <si>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</si>
  <si>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</si>
  <si>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</si>
  <si>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</si>
  <si>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</si>
  <si>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</si>
  <si>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</si>
  <si>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</si>
  <si>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</si>
  <si>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</si>
  <si>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</si>
  <si>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</si>
  <si>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</si>
  <si>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</si>
  <si>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</si>
  <si>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</si>
  <si>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</si>
  <si>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</si>
  <si>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</si>
  <si>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</si>
  <si>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</si>
  <si>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</si>
  <si>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</si>
  <si>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</si>
  <si>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</si>
  <si>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</si>
  <si>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</si>
  <si>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</si>
  <si>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</si>
  <si>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</si>
  <si>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</si>
  <si>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</si>
  <si>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</si>
  <si>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</si>
  <si>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</si>
  <si>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</si>
  <si>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</si>
  <si>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</si>
  <si>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</si>
  <si>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</si>
  <si>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</si>
  <si>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</t>
  </si>
  <si>
    <t>ВСЕГО</t>
  </si>
  <si>
    <t>Приложение № 3</t>
  </si>
  <si>
    <t>к Решению Комиссии по разработке ТП ОМС от 27.09.2017  № 7</t>
  </si>
  <si>
    <t>27.09.2017№7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</si>
</sst>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??_р_._-;_-@_-"/>
    <numFmt numFmtId="169" formatCode="_-* #,##0.00_р_._-;\-* #,##0.00_р_._-;_-* &quot;-&quot;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5" fillId="0" borderId="0"/>
    <xf numFmtId="0" fontId="21" fillId="0" borderId="0"/>
    <xf numFmtId="0" fontId="22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</cellStyleXfs>
  <cellXfs count="121">
    <xf numFmtId="0" fontId="0" fillId="0" borderId="0" xfId="0"/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/>
    <xf numFmtId="49" fontId="10" fillId="0" borderId="5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67" fontId="14" fillId="0" borderId="4" xfId="1" applyNumberFormat="1" applyFont="1" applyFill="1" applyBorder="1" applyAlignment="1">
      <alignment horizontal="center" vertical="center" wrapText="1"/>
    </xf>
    <xf numFmtId="167" fontId="9" fillId="0" borderId="4" xfId="1" applyNumberFormat="1" applyFont="1" applyFill="1" applyBorder="1" applyAlignment="1">
      <alignment horizontal="center" vertical="center" wrapText="1"/>
    </xf>
    <xf numFmtId="1" fontId="14" fillId="0" borderId="4" xfId="1" applyNumberFormat="1" applyFont="1" applyFill="1" applyBorder="1" applyAlignment="1">
      <alignment horizontal="center" vertical="center" wrapText="1"/>
    </xf>
    <xf numFmtId="167" fontId="10" fillId="0" borderId="3" xfId="1" applyNumberFormat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166" fontId="7" fillId="0" borderId="6" xfId="1" applyNumberFormat="1" applyFont="1" applyFill="1" applyBorder="1" applyAlignment="1">
      <alignment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vertical="center" wrapText="1"/>
    </xf>
    <xf numFmtId="166" fontId="7" fillId="0" borderId="6" xfId="1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/>
    <xf numFmtId="0" fontId="16" fillId="0" borderId="0" xfId="0" applyFont="1" applyFill="1"/>
    <xf numFmtId="0" fontId="7" fillId="0" borderId="6" xfId="0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166" fontId="8" fillId="0" borderId="3" xfId="1" applyNumberFormat="1" applyFont="1" applyFill="1" applyBorder="1" applyAlignment="1">
      <alignment horizontal="right" vertical="center" wrapText="1"/>
    </xf>
    <xf numFmtId="166" fontId="8" fillId="0" borderId="6" xfId="1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/>
    <xf numFmtId="0" fontId="2" fillId="0" borderId="1" xfId="0" applyFont="1" applyFill="1" applyBorder="1" applyAlignment="1">
      <alignment vertical="distributed" wrapText="1"/>
    </xf>
    <xf numFmtId="166" fontId="9" fillId="0" borderId="5" xfId="1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/>
    <xf numFmtId="49" fontId="16" fillId="0" borderId="3" xfId="0" applyNumberFormat="1" applyFont="1" applyFill="1" applyBorder="1"/>
    <xf numFmtId="0" fontId="9" fillId="0" borderId="6" xfId="1" applyFont="1" applyFill="1" applyBorder="1" applyAlignment="1">
      <alignment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166" fontId="18" fillId="0" borderId="3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166" fontId="19" fillId="0" borderId="3" xfId="0" applyNumberFormat="1" applyFont="1" applyFill="1" applyBorder="1" applyAlignment="1">
      <alignment horizontal="right"/>
    </xf>
    <xf numFmtId="166" fontId="13" fillId="0" borderId="6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4" fillId="0" borderId="0" xfId="0" applyNumberFormat="1" applyFont="1" applyFill="1"/>
    <xf numFmtId="166" fontId="15" fillId="0" borderId="3" xfId="1" applyNumberFormat="1" applyFont="1" applyFill="1" applyBorder="1" applyAlignment="1">
      <alignment horizontal="center" vertical="center" wrapText="1"/>
    </xf>
    <xf numFmtId="166" fontId="20" fillId="0" borderId="3" xfId="0" applyNumberFormat="1" applyFont="1" applyFill="1" applyBorder="1" applyAlignment="1">
      <alignment horizontal="right"/>
    </xf>
    <xf numFmtId="2" fontId="4" fillId="0" borderId="0" xfId="0" applyNumberFormat="1" applyFont="1" applyFill="1"/>
    <xf numFmtId="43" fontId="4" fillId="0" borderId="0" xfId="0" applyNumberFormat="1" applyFont="1" applyFill="1"/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2" fontId="27" fillId="0" borderId="3" xfId="0" applyNumberFormat="1" applyFont="1" applyFill="1" applyBorder="1" applyAlignment="1">
      <alignment horizontal="center" vertical="center" wrapText="1"/>
    </xf>
    <xf numFmtId="2" fontId="27" fillId="0" borderId="6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wrapText="1"/>
    </xf>
    <xf numFmtId="0" fontId="12" fillId="0" borderId="3" xfId="1" applyFont="1" applyFill="1" applyBorder="1" applyAlignment="1">
      <alignment horizontal="center" vertical="center" wrapText="1"/>
    </xf>
    <xf numFmtId="167" fontId="14" fillId="0" borderId="3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/>
    <xf numFmtId="166" fontId="13" fillId="2" borderId="3" xfId="1" applyNumberFormat="1" applyFont="1" applyFill="1" applyBorder="1" applyAlignment="1">
      <alignment vertical="center" wrapText="1"/>
    </xf>
    <xf numFmtId="0" fontId="13" fillId="2" borderId="3" xfId="1" applyFont="1" applyFill="1" applyBorder="1" applyAlignment="1">
      <alignment horizontal="center" vertical="center" wrapText="1"/>
    </xf>
    <xf numFmtId="165" fontId="13" fillId="2" borderId="3" xfId="1" applyNumberFormat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right" vertical="center" wrapText="1"/>
    </xf>
    <xf numFmtId="166" fontId="15" fillId="2" borderId="3" xfId="1" applyNumberFormat="1" applyFont="1" applyFill="1" applyBorder="1" applyAlignment="1">
      <alignment horizontal="center" vertical="center" wrapText="1"/>
    </xf>
    <xf numFmtId="0" fontId="20" fillId="2" borderId="3" xfId="0" applyFont="1" applyFill="1" applyBorder="1"/>
    <xf numFmtId="166" fontId="13" fillId="2" borderId="6" xfId="1" applyNumberFormat="1" applyFont="1" applyFill="1" applyBorder="1" applyAlignment="1">
      <alignment vertical="center" wrapText="1"/>
    </xf>
    <xf numFmtId="4" fontId="13" fillId="2" borderId="6" xfId="1" applyNumberFormat="1" applyFont="1" applyFill="1" applyBorder="1" applyAlignment="1">
      <alignment horizontal="center" vertical="center" wrapText="1"/>
    </xf>
    <xf numFmtId="4" fontId="7" fillId="2" borderId="6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7" fillId="2" borderId="5" xfId="1" applyNumberFormat="1" applyFont="1" applyFill="1" applyBorder="1" applyAlignment="1">
      <alignment horizontal="center" vertical="center" wrapText="1"/>
    </xf>
    <xf numFmtId="166" fontId="6" fillId="2" borderId="3" xfId="1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166" fontId="13" fillId="2" borderId="6" xfId="1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6" fontId="13" fillId="2" borderId="6" xfId="1" applyNumberFormat="1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vertical="center" wrapText="1"/>
    </xf>
    <xf numFmtId="166" fontId="13" fillId="2" borderId="3" xfId="1" applyNumberFormat="1" applyFont="1" applyFill="1" applyBorder="1" applyAlignment="1">
      <alignment horizontal="center" vertical="center" wrapText="1"/>
    </xf>
    <xf numFmtId="169" fontId="13" fillId="2" borderId="3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4" fontId="20" fillId="2" borderId="3" xfId="0" applyNumberFormat="1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1" fontId="10" fillId="0" borderId="3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F171"/>
  <sheetViews>
    <sheetView tabSelected="1" view="pageBreakPreview" zoomScale="80" zoomScaleNormal="80" zoomScaleSheetLayoutView="80" workbookViewId="0">
      <pane xSplit="13" ySplit="10" topLeftCell="N160" activePane="bottomRight" state="frozen"/>
      <selection pane="topRight" activeCell="N1" sqref="N1"/>
      <selection pane="bottomLeft" activeCell="A7" sqref="A7"/>
      <selection pane="bottomRight" activeCell="K163" sqref="K163"/>
    </sheetView>
  </sheetViews>
  <sheetFormatPr defaultRowHeight="15" x14ac:dyDescent="0.25"/>
  <cols>
    <col min="1" max="1" width="6.140625" style="2" customWidth="1"/>
    <col min="2" max="2" width="8" style="2" customWidth="1"/>
    <col min="3" max="3" width="35.85546875" style="2" customWidth="1"/>
    <col min="4" max="5" width="11.85546875" style="2" customWidth="1"/>
    <col min="6" max="6" width="7.7109375" style="2" customWidth="1"/>
    <col min="7" max="7" width="7.140625" style="2" customWidth="1"/>
    <col min="8" max="9" width="9" style="2" customWidth="1"/>
    <col min="10" max="13" width="5.85546875" style="2" customWidth="1"/>
    <col min="14" max="14" width="12.28515625" style="2" customWidth="1"/>
    <col min="15" max="15" width="14.7109375" style="2" customWidth="1"/>
    <col min="16" max="16" width="12.28515625" style="2" customWidth="1"/>
    <col min="17" max="17" width="16" style="2" customWidth="1"/>
    <col min="18" max="18" width="10.140625" style="52" customWidth="1"/>
    <col min="19" max="19" width="16.7109375" style="52" customWidth="1"/>
    <col min="20" max="20" width="10.85546875" style="2" customWidth="1"/>
    <col min="21" max="21" width="17.42578125" style="2" customWidth="1"/>
    <col min="22" max="22" width="11.42578125" style="2" customWidth="1"/>
    <col min="23" max="23" width="16.42578125" style="2" customWidth="1"/>
    <col min="24" max="24" width="12.7109375" style="2" customWidth="1"/>
    <col min="25" max="25" width="16.42578125" style="2" customWidth="1"/>
    <col min="26" max="26" width="14" style="2" customWidth="1"/>
    <col min="27" max="27" width="15.85546875" style="2" customWidth="1"/>
    <col min="28" max="28" width="9.28515625" style="2" customWidth="1"/>
    <col min="29" max="29" width="17.5703125" style="2" customWidth="1"/>
    <col min="30" max="30" width="13.5703125" style="52" customWidth="1"/>
    <col min="31" max="31" width="16.42578125" style="52" customWidth="1"/>
    <col min="32" max="32" width="12.85546875" style="2" customWidth="1"/>
    <col min="33" max="33" width="17.7109375" style="2" customWidth="1"/>
    <col min="34" max="34" width="13" style="2" customWidth="1"/>
    <col min="35" max="35" width="16" style="2" customWidth="1"/>
    <col min="36" max="36" width="12.5703125" style="2" customWidth="1"/>
    <col min="37" max="37" width="15.85546875" style="2" customWidth="1"/>
    <col min="38" max="38" width="12.5703125" style="2" customWidth="1"/>
    <col min="39" max="39" width="16" style="2" customWidth="1"/>
    <col min="40" max="40" width="12.5703125" style="2" customWidth="1"/>
    <col min="41" max="41" width="15.85546875" style="2" customWidth="1"/>
    <col min="42" max="42" width="9.5703125" style="2" customWidth="1"/>
    <col min="43" max="43" width="16" style="2" customWidth="1"/>
    <col min="44" max="44" width="13.5703125" style="2" customWidth="1"/>
    <col min="45" max="45" width="15.85546875" style="2" customWidth="1"/>
    <col min="46" max="46" width="13.42578125" style="2" customWidth="1"/>
    <col min="47" max="47" width="16.140625" style="2" customWidth="1"/>
    <col min="48" max="48" width="10.5703125" style="2" customWidth="1"/>
    <col min="49" max="49" width="16.7109375" style="2" customWidth="1"/>
    <col min="50" max="50" width="12.85546875" style="53" customWidth="1"/>
    <col min="51" max="51" width="16.42578125" style="2" customWidth="1"/>
    <col min="52" max="52" width="12.28515625" style="2" customWidth="1"/>
    <col min="53" max="53" width="16.28515625" style="2" customWidth="1"/>
    <col min="54" max="54" width="12.28515625" style="2" customWidth="1"/>
    <col min="55" max="55" width="16.85546875" style="2" customWidth="1"/>
    <col min="56" max="56" width="13" style="2" customWidth="1"/>
    <col min="57" max="57" width="16" style="2" customWidth="1"/>
    <col min="58" max="58" width="10.85546875" style="2" customWidth="1"/>
    <col min="59" max="59" width="16.28515625" style="2" customWidth="1"/>
    <col min="60" max="61" width="13" style="2" customWidth="1"/>
    <col min="62" max="62" width="12.28515625" style="2" customWidth="1"/>
    <col min="63" max="63" width="16.28515625" style="2" customWidth="1"/>
    <col min="64" max="64" width="14" style="2" customWidth="1"/>
    <col min="65" max="65" width="17.28515625" style="2" customWidth="1"/>
    <col min="66" max="67" width="13.7109375" style="2" customWidth="1"/>
    <col min="68" max="68" width="10.5703125" style="2" customWidth="1"/>
    <col min="69" max="69" width="16.85546875" style="2" customWidth="1"/>
    <col min="70" max="70" width="12.5703125" style="2" customWidth="1"/>
    <col min="71" max="71" width="16.28515625" style="2" customWidth="1"/>
    <col min="72" max="72" width="10" style="2" customWidth="1"/>
    <col min="73" max="73" width="15.7109375" style="2" customWidth="1"/>
    <col min="74" max="74" width="12.140625" style="2" customWidth="1"/>
    <col min="75" max="75" width="17" style="2" customWidth="1"/>
    <col min="76" max="76" width="12.140625" style="2" hidden="1" customWidth="1"/>
    <col min="77" max="77" width="14" style="2" customWidth="1"/>
    <col min="78" max="78" width="17.28515625" style="2" customWidth="1"/>
    <col min="79" max="79" width="12" style="2" customWidth="1"/>
    <col min="80" max="80" width="14.85546875" style="2" customWidth="1"/>
    <col min="81" max="81" width="12.85546875" style="2" customWidth="1"/>
    <col min="82" max="82" width="16.7109375" style="2" customWidth="1"/>
    <col min="83" max="83" width="12.85546875" style="2" customWidth="1"/>
    <col min="84" max="84" width="15.42578125" style="2" customWidth="1"/>
    <col min="85" max="85" width="13.28515625" style="2" customWidth="1"/>
    <col min="86" max="86" width="16.7109375" style="2" customWidth="1"/>
    <col min="87" max="87" width="13.42578125" style="2" customWidth="1"/>
    <col min="88" max="88" width="16.28515625" style="2" customWidth="1"/>
    <col min="89" max="89" width="12.85546875" style="2" customWidth="1"/>
    <col min="90" max="90" width="16.42578125" style="2" customWidth="1"/>
    <col min="91" max="91" width="12" style="2" customWidth="1"/>
    <col min="92" max="92" width="17" style="2" customWidth="1"/>
    <col min="93" max="93" width="12.28515625" style="2" customWidth="1"/>
    <col min="94" max="94" width="15.28515625" style="2" customWidth="1"/>
    <col min="95" max="95" width="12.7109375" style="2" customWidth="1"/>
    <col min="96" max="96" width="17.28515625" style="2" customWidth="1"/>
    <col min="97" max="97" width="11.140625" style="2" customWidth="1"/>
    <col min="98" max="98" width="14.85546875" style="2" customWidth="1"/>
    <col min="99" max="99" width="8.5703125" style="2" customWidth="1"/>
    <col min="100" max="100" width="15.28515625" style="2" customWidth="1"/>
    <col min="101" max="101" width="8.28515625" style="2" customWidth="1"/>
    <col min="102" max="102" width="15.28515625" style="2" customWidth="1"/>
    <col min="103" max="103" width="10.28515625" style="2" customWidth="1"/>
    <col min="104" max="104" width="16.7109375" style="2" customWidth="1"/>
    <col min="105" max="105" width="9.140625" style="2" customWidth="1"/>
    <col min="106" max="106" width="13" style="2" customWidth="1"/>
    <col min="107" max="107" width="12.140625" style="2" customWidth="1"/>
    <col min="108" max="108" width="9.5703125" style="2" customWidth="1"/>
    <col min="109" max="16384" width="9.140625" style="2"/>
  </cols>
  <sheetData>
    <row r="1" spans="1:110" ht="26.25" customHeight="1" x14ac:dyDescent="0.25">
      <c r="Q1" s="95" t="s">
        <v>280</v>
      </c>
      <c r="R1" s="95"/>
      <c r="S1" s="96"/>
    </row>
    <row r="2" spans="1:110" ht="31.5" customHeight="1" x14ac:dyDescent="0.25">
      <c r="Q2" s="95" t="s">
        <v>281</v>
      </c>
      <c r="R2" s="95"/>
      <c r="S2" s="96"/>
    </row>
    <row r="4" spans="1:110" ht="41.25" customHeight="1" x14ac:dyDescent="0.25">
      <c r="A4" s="114" t="s">
        <v>278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65"/>
    </row>
    <row r="5" spans="1:110" ht="18.75" customHeight="1" x14ac:dyDescent="0.25">
      <c r="C5" s="3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V5" s="1"/>
      <c r="Z5" s="1"/>
      <c r="AA5" s="1"/>
    </row>
    <row r="6" spans="1:110" ht="111" customHeight="1" x14ac:dyDescent="0.25">
      <c r="A6" s="115" t="s">
        <v>0</v>
      </c>
      <c r="B6" s="115" t="s">
        <v>1</v>
      </c>
      <c r="C6" s="118" t="s">
        <v>2</v>
      </c>
      <c r="D6" s="119" t="s">
        <v>3</v>
      </c>
      <c r="E6" s="119" t="s">
        <v>4</v>
      </c>
      <c r="F6" s="112" t="s">
        <v>5</v>
      </c>
      <c r="G6" s="112" t="s">
        <v>6</v>
      </c>
      <c r="H6" s="112" t="s">
        <v>7</v>
      </c>
      <c r="I6" s="112" t="s">
        <v>8</v>
      </c>
      <c r="J6" s="113" t="s">
        <v>9</v>
      </c>
      <c r="K6" s="113"/>
      <c r="L6" s="113"/>
      <c r="M6" s="113"/>
      <c r="N6" s="104" t="s">
        <v>10</v>
      </c>
      <c r="O6" s="104"/>
      <c r="P6" s="104" t="s">
        <v>11</v>
      </c>
      <c r="Q6" s="104"/>
      <c r="R6" s="120" t="s">
        <v>12</v>
      </c>
      <c r="S6" s="120"/>
      <c r="T6" s="107" t="s">
        <v>13</v>
      </c>
      <c r="U6" s="108"/>
      <c r="V6" s="107" t="s">
        <v>14</v>
      </c>
      <c r="W6" s="108"/>
      <c r="X6" s="107" t="s">
        <v>15</v>
      </c>
      <c r="Y6" s="108"/>
      <c r="Z6" s="109" t="s">
        <v>16</v>
      </c>
      <c r="AA6" s="111"/>
      <c r="AB6" s="107" t="s">
        <v>17</v>
      </c>
      <c r="AC6" s="108"/>
      <c r="AD6" s="97" t="s">
        <v>18</v>
      </c>
      <c r="AE6" s="98"/>
      <c r="AF6" s="107" t="s">
        <v>19</v>
      </c>
      <c r="AG6" s="108"/>
      <c r="AH6" s="107" t="s">
        <v>20</v>
      </c>
      <c r="AI6" s="108"/>
      <c r="AJ6" s="107" t="s">
        <v>21</v>
      </c>
      <c r="AK6" s="108"/>
      <c r="AL6" s="107" t="s">
        <v>22</v>
      </c>
      <c r="AM6" s="108"/>
      <c r="AN6" s="107" t="s">
        <v>23</v>
      </c>
      <c r="AO6" s="108"/>
      <c r="AP6" s="107" t="s">
        <v>24</v>
      </c>
      <c r="AQ6" s="108"/>
      <c r="AR6" s="107" t="s">
        <v>25</v>
      </c>
      <c r="AS6" s="108"/>
      <c r="AT6" s="107" t="s">
        <v>26</v>
      </c>
      <c r="AU6" s="108"/>
      <c r="AV6" s="107" t="s">
        <v>27</v>
      </c>
      <c r="AW6" s="108"/>
      <c r="AX6" s="107" t="s">
        <v>28</v>
      </c>
      <c r="AY6" s="108"/>
      <c r="AZ6" s="107" t="s">
        <v>29</v>
      </c>
      <c r="BA6" s="108"/>
      <c r="BB6" s="107" t="s">
        <v>30</v>
      </c>
      <c r="BC6" s="108"/>
      <c r="BD6" s="107" t="s">
        <v>31</v>
      </c>
      <c r="BE6" s="108"/>
      <c r="BF6" s="107" t="s">
        <v>32</v>
      </c>
      <c r="BG6" s="108"/>
      <c r="BH6" s="107" t="s">
        <v>33</v>
      </c>
      <c r="BI6" s="108"/>
      <c r="BJ6" s="107" t="s">
        <v>34</v>
      </c>
      <c r="BK6" s="108"/>
      <c r="BL6" s="107" t="s">
        <v>35</v>
      </c>
      <c r="BM6" s="108"/>
      <c r="BN6" s="97" t="s">
        <v>36</v>
      </c>
      <c r="BO6" s="98"/>
      <c r="BP6" s="107" t="s">
        <v>37</v>
      </c>
      <c r="BQ6" s="108"/>
      <c r="BR6" s="107" t="s">
        <v>38</v>
      </c>
      <c r="BS6" s="108"/>
      <c r="BT6" s="107" t="s">
        <v>39</v>
      </c>
      <c r="BU6" s="108"/>
      <c r="BV6" s="107" t="s">
        <v>40</v>
      </c>
      <c r="BW6" s="108"/>
      <c r="BX6" s="35"/>
      <c r="BY6" s="107" t="s">
        <v>41</v>
      </c>
      <c r="BZ6" s="108"/>
      <c r="CA6" s="107" t="s">
        <v>42</v>
      </c>
      <c r="CB6" s="108"/>
      <c r="CC6" s="107" t="s">
        <v>43</v>
      </c>
      <c r="CD6" s="108"/>
      <c r="CE6" s="107" t="s">
        <v>44</v>
      </c>
      <c r="CF6" s="108"/>
      <c r="CG6" s="107" t="s">
        <v>45</v>
      </c>
      <c r="CH6" s="108"/>
      <c r="CI6" s="107" t="s">
        <v>46</v>
      </c>
      <c r="CJ6" s="108"/>
      <c r="CK6" s="107" t="s">
        <v>47</v>
      </c>
      <c r="CL6" s="108"/>
      <c r="CM6" s="107" t="s">
        <v>48</v>
      </c>
      <c r="CN6" s="108"/>
      <c r="CO6" s="107" t="s">
        <v>49</v>
      </c>
      <c r="CP6" s="108"/>
      <c r="CQ6" s="107" t="s">
        <v>50</v>
      </c>
      <c r="CR6" s="108"/>
      <c r="CS6" s="107" t="s">
        <v>51</v>
      </c>
      <c r="CT6" s="108"/>
      <c r="CU6" s="109" t="s">
        <v>52</v>
      </c>
      <c r="CV6" s="110"/>
      <c r="CW6" s="109" t="s">
        <v>53</v>
      </c>
      <c r="CX6" s="110"/>
      <c r="CY6" s="104" t="s">
        <v>279</v>
      </c>
      <c r="CZ6" s="104"/>
    </row>
    <row r="7" spans="1:110" ht="21" customHeight="1" x14ac:dyDescent="0.25">
      <c r="A7" s="116"/>
      <c r="B7" s="116"/>
      <c r="C7" s="118"/>
      <c r="D7" s="119"/>
      <c r="E7" s="119"/>
      <c r="F7" s="112"/>
      <c r="G7" s="112"/>
      <c r="H7" s="112"/>
      <c r="I7" s="112"/>
      <c r="J7" s="105" t="s">
        <v>54</v>
      </c>
      <c r="K7" s="105"/>
      <c r="L7" s="105"/>
      <c r="M7" s="105"/>
      <c r="N7" s="106" t="s">
        <v>55</v>
      </c>
      <c r="O7" s="106"/>
      <c r="P7" s="106" t="s">
        <v>56</v>
      </c>
      <c r="Q7" s="106"/>
      <c r="R7" s="106" t="s">
        <v>57</v>
      </c>
      <c r="S7" s="106"/>
      <c r="T7" s="102" t="s">
        <v>58</v>
      </c>
      <c r="U7" s="103"/>
      <c r="V7" s="102" t="s">
        <v>59</v>
      </c>
      <c r="W7" s="103"/>
      <c r="X7" s="102" t="s">
        <v>60</v>
      </c>
      <c r="Y7" s="103"/>
      <c r="Z7" s="102" t="s">
        <v>61</v>
      </c>
      <c r="AA7" s="103"/>
      <c r="AB7" s="102" t="s">
        <v>62</v>
      </c>
      <c r="AC7" s="103"/>
      <c r="AD7" s="102" t="s">
        <v>63</v>
      </c>
      <c r="AE7" s="103"/>
      <c r="AF7" s="102" t="s">
        <v>64</v>
      </c>
      <c r="AG7" s="103"/>
      <c r="AH7" s="102" t="s">
        <v>65</v>
      </c>
      <c r="AI7" s="103"/>
      <c r="AJ7" s="102" t="s">
        <v>66</v>
      </c>
      <c r="AK7" s="103"/>
      <c r="AL7" s="102" t="s">
        <v>67</v>
      </c>
      <c r="AM7" s="103"/>
      <c r="AN7" s="102" t="s">
        <v>68</v>
      </c>
      <c r="AO7" s="103"/>
      <c r="AP7" s="102" t="s">
        <v>69</v>
      </c>
      <c r="AQ7" s="103"/>
      <c r="AR7" s="102" t="s">
        <v>70</v>
      </c>
      <c r="AS7" s="103"/>
      <c r="AT7" s="102" t="s">
        <v>71</v>
      </c>
      <c r="AU7" s="103"/>
      <c r="AV7" s="102" t="s">
        <v>72</v>
      </c>
      <c r="AW7" s="103"/>
      <c r="AX7" s="102" t="s">
        <v>73</v>
      </c>
      <c r="AY7" s="103"/>
      <c r="AZ7" s="102" t="s">
        <v>74</v>
      </c>
      <c r="BA7" s="103"/>
      <c r="BB7" s="102" t="s">
        <v>75</v>
      </c>
      <c r="BC7" s="103"/>
      <c r="BD7" s="102" t="s">
        <v>76</v>
      </c>
      <c r="BE7" s="103"/>
      <c r="BF7" s="102" t="s">
        <v>77</v>
      </c>
      <c r="BG7" s="103"/>
      <c r="BH7" s="102" t="s">
        <v>78</v>
      </c>
      <c r="BI7" s="103"/>
      <c r="BJ7" s="102" t="s">
        <v>79</v>
      </c>
      <c r="BK7" s="103"/>
      <c r="BL7" s="102" t="s">
        <v>80</v>
      </c>
      <c r="BM7" s="103"/>
      <c r="BN7" s="102" t="s">
        <v>81</v>
      </c>
      <c r="BO7" s="103"/>
      <c r="BP7" s="102" t="s">
        <v>82</v>
      </c>
      <c r="BQ7" s="103"/>
      <c r="BR7" s="102" t="s">
        <v>83</v>
      </c>
      <c r="BS7" s="103"/>
      <c r="BT7" s="102" t="s">
        <v>84</v>
      </c>
      <c r="BU7" s="103"/>
      <c r="BV7" s="102" t="s">
        <v>85</v>
      </c>
      <c r="BW7" s="103"/>
      <c r="BX7" s="3"/>
      <c r="BY7" s="102" t="s">
        <v>86</v>
      </c>
      <c r="BZ7" s="103"/>
      <c r="CA7" s="102" t="s">
        <v>87</v>
      </c>
      <c r="CB7" s="103"/>
      <c r="CC7" s="102" t="s">
        <v>88</v>
      </c>
      <c r="CD7" s="103"/>
      <c r="CE7" s="102" t="s">
        <v>89</v>
      </c>
      <c r="CF7" s="103"/>
      <c r="CG7" s="102" t="s">
        <v>90</v>
      </c>
      <c r="CH7" s="103"/>
      <c r="CI7" s="102" t="s">
        <v>91</v>
      </c>
      <c r="CJ7" s="103"/>
      <c r="CK7" s="102" t="s">
        <v>92</v>
      </c>
      <c r="CL7" s="103"/>
      <c r="CM7" s="102" t="s">
        <v>93</v>
      </c>
      <c r="CN7" s="103"/>
      <c r="CO7" s="102" t="s">
        <v>94</v>
      </c>
      <c r="CP7" s="103"/>
      <c r="CQ7" s="102" t="s">
        <v>95</v>
      </c>
      <c r="CR7" s="103"/>
      <c r="CS7" s="102" t="s">
        <v>96</v>
      </c>
      <c r="CT7" s="103"/>
      <c r="CU7" s="102" t="s">
        <v>97</v>
      </c>
      <c r="CV7" s="103"/>
      <c r="CW7" s="102" t="s">
        <v>98</v>
      </c>
      <c r="CX7" s="103"/>
      <c r="CY7" s="4"/>
      <c r="CZ7" s="4"/>
    </row>
    <row r="8" spans="1:110" ht="23.25" customHeight="1" x14ac:dyDescent="0.25">
      <c r="A8" s="116"/>
      <c r="B8" s="116"/>
      <c r="C8" s="118"/>
      <c r="D8" s="119"/>
      <c r="E8" s="119"/>
      <c r="F8" s="112"/>
      <c r="G8" s="112"/>
      <c r="H8" s="112"/>
      <c r="I8" s="112"/>
      <c r="J8" s="113" t="s">
        <v>99</v>
      </c>
      <c r="K8" s="113" t="s">
        <v>100</v>
      </c>
      <c r="L8" s="113" t="s">
        <v>101</v>
      </c>
      <c r="M8" s="113" t="s">
        <v>102</v>
      </c>
      <c r="N8" s="101" t="s">
        <v>103</v>
      </c>
      <c r="O8" s="101"/>
      <c r="P8" s="101" t="s">
        <v>103</v>
      </c>
      <c r="Q8" s="101"/>
      <c r="R8" s="101" t="s">
        <v>103</v>
      </c>
      <c r="S8" s="101"/>
      <c r="T8" s="97" t="s">
        <v>103</v>
      </c>
      <c r="U8" s="98"/>
      <c r="V8" s="97" t="s">
        <v>104</v>
      </c>
      <c r="W8" s="98"/>
      <c r="X8" s="97" t="s">
        <v>104</v>
      </c>
      <c r="Y8" s="98"/>
      <c r="Z8" s="97" t="s">
        <v>105</v>
      </c>
      <c r="AA8" s="98"/>
      <c r="AB8" s="97" t="s">
        <v>105</v>
      </c>
      <c r="AC8" s="98"/>
      <c r="AD8" s="97" t="s">
        <v>106</v>
      </c>
      <c r="AE8" s="98"/>
      <c r="AF8" s="97" t="s">
        <v>106</v>
      </c>
      <c r="AG8" s="98"/>
      <c r="AH8" s="97" t="s">
        <v>106</v>
      </c>
      <c r="AI8" s="98"/>
      <c r="AJ8" s="97" t="s">
        <v>106</v>
      </c>
      <c r="AK8" s="98"/>
      <c r="AL8" s="97" t="s">
        <v>106</v>
      </c>
      <c r="AM8" s="98"/>
      <c r="AN8" s="97" t="s">
        <v>106</v>
      </c>
      <c r="AO8" s="98"/>
      <c r="AP8" s="97" t="s">
        <v>106</v>
      </c>
      <c r="AQ8" s="98"/>
      <c r="AR8" s="97" t="s">
        <v>106</v>
      </c>
      <c r="AS8" s="98"/>
      <c r="AT8" s="97" t="s">
        <v>106</v>
      </c>
      <c r="AU8" s="98"/>
      <c r="AV8" s="97" t="s">
        <v>106</v>
      </c>
      <c r="AW8" s="98"/>
      <c r="AX8" s="97" t="s">
        <v>106</v>
      </c>
      <c r="AY8" s="98"/>
      <c r="AZ8" s="97" t="s">
        <v>107</v>
      </c>
      <c r="BA8" s="98"/>
      <c r="BB8" s="97" t="s">
        <v>107</v>
      </c>
      <c r="BC8" s="98"/>
      <c r="BD8" s="97" t="s">
        <v>108</v>
      </c>
      <c r="BE8" s="98"/>
      <c r="BF8" s="97" t="s">
        <v>108</v>
      </c>
      <c r="BG8" s="98"/>
      <c r="BH8" s="97" t="s">
        <v>108</v>
      </c>
      <c r="BI8" s="98"/>
      <c r="BJ8" s="97" t="s">
        <v>108</v>
      </c>
      <c r="BK8" s="98"/>
      <c r="BL8" s="97" t="s">
        <v>109</v>
      </c>
      <c r="BM8" s="98"/>
      <c r="BN8" s="97" t="s">
        <v>109</v>
      </c>
      <c r="BO8" s="98"/>
      <c r="BP8" s="97" t="s">
        <v>109</v>
      </c>
      <c r="BQ8" s="98"/>
      <c r="BR8" s="97" t="s">
        <v>109</v>
      </c>
      <c r="BS8" s="98"/>
      <c r="BT8" s="97" t="s">
        <v>109</v>
      </c>
      <c r="BU8" s="98"/>
      <c r="BV8" s="97" t="s">
        <v>110</v>
      </c>
      <c r="BW8" s="98"/>
      <c r="BX8" s="5"/>
      <c r="BY8" s="97" t="s">
        <v>110</v>
      </c>
      <c r="BZ8" s="98"/>
      <c r="CA8" s="97" t="s">
        <v>110</v>
      </c>
      <c r="CB8" s="98"/>
      <c r="CC8" s="97" t="s">
        <v>110</v>
      </c>
      <c r="CD8" s="98"/>
      <c r="CE8" s="97" t="s">
        <v>110</v>
      </c>
      <c r="CF8" s="98"/>
      <c r="CG8" s="97" t="s">
        <v>110</v>
      </c>
      <c r="CH8" s="98"/>
      <c r="CI8" s="97" t="s">
        <v>110</v>
      </c>
      <c r="CJ8" s="98"/>
      <c r="CK8" s="97" t="s">
        <v>110</v>
      </c>
      <c r="CL8" s="98"/>
      <c r="CM8" s="97" t="s">
        <v>111</v>
      </c>
      <c r="CN8" s="98"/>
      <c r="CO8" s="97" t="s">
        <v>111</v>
      </c>
      <c r="CP8" s="98"/>
      <c r="CQ8" s="97" t="s">
        <v>111</v>
      </c>
      <c r="CR8" s="98"/>
      <c r="CS8" s="97" t="s">
        <v>111</v>
      </c>
      <c r="CT8" s="98"/>
      <c r="CU8" s="97" t="s">
        <v>109</v>
      </c>
      <c r="CV8" s="98"/>
      <c r="CW8" s="97" t="s">
        <v>109</v>
      </c>
      <c r="CX8" s="98"/>
      <c r="CY8" s="4"/>
      <c r="CZ8" s="4"/>
    </row>
    <row r="9" spans="1:110" ht="60" x14ac:dyDescent="0.25">
      <c r="A9" s="117"/>
      <c r="B9" s="117"/>
      <c r="C9" s="118"/>
      <c r="D9" s="119"/>
      <c r="E9" s="119"/>
      <c r="F9" s="112"/>
      <c r="G9" s="112"/>
      <c r="H9" s="112"/>
      <c r="I9" s="112"/>
      <c r="J9" s="113"/>
      <c r="K9" s="113"/>
      <c r="L9" s="113"/>
      <c r="M9" s="113"/>
      <c r="N9" s="9" t="s">
        <v>112</v>
      </c>
      <c r="O9" s="9" t="s">
        <v>113</v>
      </c>
      <c r="P9" s="9" t="s">
        <v>112</v>
      </c>
      <c r="Q9" s="9" t="s">
        <v>113</v>
      </c>
      <c r="R9" s="9" t="s">
        <v>112</v>
      </c>
      <c r="S9" s="9" t="s">
        <v>113</v>
      </c>
      <c r="T9" s="6" t="s">
        <v>112</v>
      </c>
      <c r="U9" s="6" t="s">
        <v>113</v>
      </c>
      <c r="V9" s="6" t="s">
        <v>112</v>
      </c>
      <c r="W9" s="6" t="s">
        <v>113</v>
      </c>
      <c r="X9" s="6" t="s">
        <v>112</v>
      </c>
      <c r="Y9" s="6" t="s">
        <v>113</v>
      </c>
      <c r="Z9" s="7" t="s">
        <v>114</v>
      </c>
      <c r="AA9" s="8" t="s">
        <v>113</v>
      </c>
      <c r="AB9" s="6" t="s">
        <v>112</v>
      </c>
      <c r="AC9" s="6" t="s">
        <v>113</v>
      </c>
      <c r="AD9" s="6" t="s">
        <v>112</v>
      </c>
      <c r="AE9" s="6" t="s">
        <v>113</v>
      </c>
      <c r="AF9" s="6" t="s">
        <v>112</v>
      </c>
      <c r="AG9" s="6" t="s">
        <v>113</v>
      </c>
      <c r="AH9" s="6" t="s">
        <v>112</v>
      </c>
      <c r="AI9" s="6" t="s">
        <v>113</v>
      </c>
      <c r="AJ9" s="6" t="s">
        <v>112</v>
      </c>
      <c r="AK9" s="6" t="s">
        <v>113</v>
      </c>
      <c r="AL9" s="6" t="s">
        <v>112</v>
      </c>
      <c r="AM9" s="6" t="s">
        <v>113</v>
      </c>
      <c r="AN9" s="6" t="s">
        <v>112</v>
      </c>
      <c r="AO9" s="6" t="s">
        <v>113</v>
      </c>
      <c r="AP9" s="6" t="s">
        <v>112</v>
      </c>
      <c r="AQ9" s="6" t="s">
        <v>113</v>
      </c>
      <c r="AR9" s="6" t="s">
        <v>112</v>
      </c>
      <c r="AS9" s="6" t="s">
        <v>113</v>
      </c>
      <c r="AT9" s="6" t="s">
        <v>112</v>
      </c>
      <c r="AU9" s="6" t="s">
        <v>113</v>
      </c>
      <c r="AV9" s="6" t="s">
        <v>112</v>
      </c>
      <c r="AW9" s="6" t="s">
        <v>113</v>
      </c>
      <c r="AX9" s="6" t="s">
        <v>112</v>
      </c>
      <c r="AY9" s="6" t="s">
        <v>113</v>
      </c>
      <c r="AZ9" s="6" t="s">
        <v>112</v>
      </c>
      <c r="BA9" s="6" t="s">
        <v>113</v>
      </c>
      <c r="BB9" s="6" t="s">
        <v>112</v>
      </c>
      <c r="BC9" s="6" t="s">
        <v>113</v>
      </c>
      <c r="BD9" s="6" t="s">
        <v>112</v>
      </c>
      <c r="BE9" s="6" t="s">
        <v>113</v>
      </c>
      <c r="BF9" s="6" t="s">
        <v>112</v>
      </c>
      <c r="BG9" s="6" t="s">
        <v>113</v>
      </c>
      <c r="BH9" s="6" t="s">
        <v>112</v>
      </c>
      <c r="BI9" s="6" t="s">
        <v>113</v>
      </c>
      <c r="BJ9" s="6" t="s">
        <v>112</v>
      </c>
      <c r="BK9" s="6" t="s">
        <v>113</v>
      </c>
      <c r="BL9" s="6" t="s">
        <v>112</v>
      </c>
      <c r="BM9" s="6" t="s">
        <v>113</v>
      </c>
      <c r="BN9" s="7" t="s">
        <v>114</v>
      </c>
      <c r="BO9" s="8" t="s">
        <v>113</v>
      </c>
      <c r="BP9" s="6" t="s">
        <v>112</v>
      </c>
      <c r="BQ9" s="6" t="s">
        <v>113</v>
      </c>
      <c r="BR9" s="6" t="s">
        <v>112</v>
      </c>
      <c r="BS9" s="6" t="s">
        <v>113</v>
      </c>
      <c r="BT9" s="6" t="s">
        <v>112</v>
      </c>
      <c r="BU9" s="6" t="s">
        <v>113</v>
      </c>
      <c r="BV9" s="6" t="s">
        <v>112</v>
      </c>
      <c r="BW9" s="6" t="s">
        <v>113</v>
      </c>
      <c r="BX9" s="6"/>
      <c r="BY9" s="6" t="s">
        <v>112</v>
      </c>
      <c r="BZ9" s="6" t="s">
        <v>113</v>
      </c>
      <c r="CA9" s="6" t="s">
        <v>112</v>
      </c>
      <c r="CB9" s="6" t="s">
        <v>113</v>
      </c>
      <c r="CC9" s="6" t="s">
        <v>112</v>
      </c>
      <c r="CD9" s="6" t="s">
        <v>113</v>
      </c>
      <c r="CE9" s="6" t="s">
        <v>112</v>
      </c>
      <c r="CF9" s="6" t="s">
        <v>113</v>
      </c>
      <c r="CG9" s="6" t="s">
        <v>112</v>
      </c>
      <c r="CH9" s="6" t="s">
        <v>113</v>
      </c>
      <c r="CI9" s="6" t="s">
        <v>112</v>
      </c>
      <c r="CJ9" s="6" t="s">
        <v>113</v>
      </c>
      <c r="CK9" s="6" t="s">
        <v>112</v>
      </c>
      <c r="CL9" s="6" t="s">
        <v>113</v>
      </c>
      <c r="CM9" s="6" t="s">
        <v>112</v>
      </c>
      <c r="CN9" s="6" t="s">
        <v>113</v>
      </c>
      <c r="CO9" s="6" t="s">
        <v>112</v>
      </c>
      <c r="CP9" s="6" t="s">
        <v>113</v>
      </c>
      <c r="CQ9" s="6" t="s">
        <v>112</v>
      </c>
      <c r="CR9" s="6" t="s">
        <v>113</v>
      </c>
      <c r="CS9" s="6" t="s">
        <v>112</v>
      </c>
      <c r="CT9" s="6" t="s">
        <v>113</v>
      </c>
      <c r="CU9" s="6" t="s">
        <v>112</v>
      </c>
      <c r="CV9" s="6" t="s">
        <v>113</v>
      </c>
      <c r="CW9" s="6" t="s">
        <v>112</v>
      </c>
      <c r="CX9" s="6" t="s">
        <v>113</v>
      </c>
      <c r="CY9" s="9" t="s">
        <v>112</v>
      </c>
      <c r="CZ9" s="9" t="s">
        <v>113</v>
      </c>
    </row>
    <row r="10" spans="1:110" x14ac:dyDescent="0.25">
      <c r="B10" s="28"/>
      <c r="C10" s="66" t="s">
        <v>115</v>
      </c>
      <c r="D10" s="36"/>
      <c r="E10" s="36"/>
      <c r="F10" s="37"/>
      <c r="G10" s="37"/>
      <c r="H10" s="37"/>
      <c r="I10" s="37"/>
      <c r="J10" s="37"/>
      <c r="K10" s="64"/>
      <c r="L10" s="64"/>
      <c r="M10" s="64"/>
      <c r="N10" s="67"/>
      <c r="O10" s="67">
        <v>1</v>
      </c>
      <c r="P10" s="67"/>
      <c r="Q10" s="67">
        <v>1</v>
      </c>
      <c r="R10" s="67"/>
      <c r="S10" s="67">
        <v>1</v>
      </c>
      <c r="T10" s="10"/>
      <c r="U10" s="10">
        <v>1</v>
      </c>
      <c r="V10" s="10"/>
      <c r="W10" s="10">
        <v>1</v>
      </c>
      <c r="X10" s="10"/>
      <c r="Y10" s="10">
        <v>1</v>
      </c>
      <c r="Z10" s="11"/>
      <c r="AA10" s="10">
        <v>1</v>
      </c>
      <c r="AB10" s="10"/>
      <c r="AC10" s="10">
        <v>1</v>
      </c>
      <c r="AD10" s="12"/>
      <c r="AE10" s="10">
        <v>1</v>
      </c>
      <c r="AF10" s="10"/>
      <c r="AG10" s="10">
        <v>1</v>
      </c>
      <c r="AH10" s="10"/>
      <c r="AI10" s="10">
        <v>1</v>
      </c>
      <c r="AJ10" s="10"/>
      <c r="AK10" s="10">
        <v>1</v>
      </c>
      <c r="AL10" s="10"/>
      <c r="AM10" s="10">
        <v>1</v>
      </c>
      <c r="AN10" s="10"/>
      <c r="AO10" s="10">
        <v>1</v>
      </c>
      <c r="AP10" s="10"/>
      <c r="AQ10" s="10">
        <v>1</v>
      </c>
      <c r="AR10" s="10"/>
      <c r="AS10" s="10">
        <v>1</v>
      </c>
      <c r="AT10" s="10"/>
      <c r="AU10" s="10">
        <v>1</v>
      </c>
      <c r="AV10" s="10"/>
      <c r="AW10" s="10">
        <v>1</v>
      </c>
      <c r="AX10" s="10"/>
      <c r="AY10" s="10">
        <v>1</v>
      </c>
      <c r="AZ10" s="10"/>
      <c r="BA10" s="10">
        <v>1</v>
      </c>
      <c r="BB10" s="10"/>
      <c r="BC10" s="10">
        <v>1</v>
      </c>
      <c r="BD10" s="10"/>
      <c r="BE10" s="10">
        <v>1</v>
      </c>
      <c r="BF10" s="10"/>
      <c r="BG10" s="10">
        <v>1</v>
      </c>
      <c r="BH10" s="10"/>
      <c r="BI10" s="10">
        <v>1</v>
      </c>
      <c r="BJ10" s="10"/>
      <c r="BK10" s="10">
        <v>1</v>
      </c>
      <c r="BL10" s="10"/>
      <c r="BM10" s="10">
        <v>1</v>
      </c>
      <c r="BN10" s="13"/>
      <c r="BO10" s="13">
        <v>1</v>
      </c>
      <c r="BP10" s="10"/>
      <c r="BQ10" s="13">
        <v>1</v>
      </c>
      <c r="BR10" s="10"/>
      <c r="BS10" s="10">
        <v>1</v>
      </c>
      <c r="BT10" s="10"/>
      <c r="BU10" s="13">
        <v>1</v>
      </c>
      <c r="BV10" s="10"/>
      <c r="BW10" s="13">
        <v>1</v>
      </c>
      <c r="BX10" s="14"/>
      <c r="BY10" s="10"/>
      <c r="BZ10" s="13">
        <v>1</v>
      </c>
      <c r="CA10" s="10"/>
      <c r="CB10" s="13">
        <v>1</v>
      </c>
      <c r="CC10" s="10"/>
      <c r="CD10" s="10">
        <v>1</v>
      </c>
      <c r="CE10" s="10"/>
      <c r="CF10" s="10">
        <v>1</v>
      </c>
      <c r="CG10" s="10"/>
      <c r="CH10" s="10">
        <v>1</v>
      </c>
      <c r="CI10" s="10"/>
      <c r="CJ10" s="10">
        <v>1</v>
      </c>
      <c r="CK10" s="10"/>
      <c r="CL10" s="10">
        <v>1</v>
      </c>
      <c r="CM10" s="10"/>
      <c r="CN10" s="10">
        <v>1</v>
      </c>
      <c r="CO10" s="10"/>
      <c r="CP10" s="10">
        <v>1</v>
      </c>
      <c r="CQ10" s="10"/>
      <c r="CR10" s="10">
        <v>1</v>
      </c>
      <c r="CS10" s="10"/>
      <c r="CT10" s="10">
        <v>1</v>
      </c>
      <c r="CU10" s="10"/>
      <c r="CV10" s="10">
        <v>1</v>
      </c>
      <c r="CW10" s="10"/>
      <c r="CX10" s="10">
        <v>1</v>
      </c>
      <c r="CY10" s="28"/>
      <c r="CZ10" s="28"/>
    </row>
    <row r="11" spans="1:110" x14ac:dyDescent="0.25">
      <c r="A11" s="71">
        <v>1</v>
      </c>
      <c r="B11" s="71">
        <v>1</v>
      </c>
      <c r="C11" s="72" t="s">
        <v>116</v>
      </c>
      <c r="D11" s="73"/>
      <c r="E11" s="73"/>
      <c r="F11" s="74">
        <v>0.5</v>
      </c>
      <c r="G11" s="74"/>
      <c r="H11" s="74"/>
      <c r="I11" s="74"/>
      <c r="J11" s="74"/>
      <c r="K11" s="74"/>
      <c r="L11" s="74"/>
      <c r="M11" s="74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6"/>
      <c r="BQ11" s="75"/>
      <c r="BR11" s="75"/>
      <c r="BS11" s="75"/>
      <c r="BT11" s="75"/>
      <c r="BU11" s="75"/>
      <c r="BV11" s="75"/>
      <c r="BW11" s="75"/>
      <c r="BX11" s="38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</row>
    <row r="12" spans="1:110" x14ac:dyDescent="0.25">
      <c r="A12" s="71">
        <v>2</v>
      </c>
      <c r="B12" s="71"/>
      <c r="C12" s="72" t="s">
        <v>117</v>
      </c>
      <c r="D12" s="73"/>
      <c r="E12" s="73"/>
      <c r="F12" s="74">
        <v>0.8</v>
      </c>
      <c r="G12" s="74"/>
      <c r="H12" s="74"/>
      <c r="I12" s="74"/>
      <c r="J12" s="74"/>
      <c r="K12" s="74"/>
      <c r="L12" s="74"/>
      <c r="M12" s="74"/>
      <c r="N12" s="77">
        <f t="shared" ref="N12:BY12" si="0">N13+N14+N15+N16+N17+N20+N21</f>
        <v>0</v>
      </c>
      <c r="O12" s="77">
        <f t="shared" si="0"/>
        <v>0</v>
      </c>
      <c r="P12" s="77">
        <f t="shared" si="0"/>
        <v>100</v>
      </c>
      <c r="Q12" s="77">
        <f t="shared" si="0"/>
        <v>1293913.7749999999</v>
      </c>
      <c r="R12" s="77">
        <f t="shared" si="0"/>
        <v>0</v>
      </c>
      <c r="S12" s="77">
        <f t="shared" si="0"/>
        <v>0</v>
      </c>
      <c r="T12" s="77">
        <f t="shared" si="0"/>
        <v>0</v>
      </c>
      <c r="U12" s="77">
        <f t="shared" si="0"/>
        <v>0</v>
      </c>
      <c r="V12" s="77">
        <f t="shared" si="0"/>
        <v>0</v>
      </c>
      <c r="W12" s="77">
        <f t="shared" si="0"/>
        <v>0</v>
      </c>
      <c r="X12" s="77">
        <f t="shared" si="0"/>
        <v>0</v>
      </c>
      <c r="Y12" s="77">
        <f t="shared" si="0"/>
        <v>0</v>
      </c>
      <c r="Z12" s="77">
        <f t="shared" si="0"/>
        <v>0</v>
      </c>
      <c r="AA12" s="77">
        <f t="shared" si="0"/>
        <v>0</v>
      </c>
      <c r="AB12" s="77">
        <f t="shared" si="0"/>
        <v>800</v>
      </c>
      <c r="AC12" s="77">
        <f t="shared" si="0"/>
        <v>133884621.09120001</v>
      </c>
      <c r="AD12" s="77">
        <f t="shared" si="0"/>
        <v>0</v>
      </c>
      <c r="AE12" s="77">
        <f t="shared" si="0"/>
        <v>0</v>
      </c>
      <c r="AF12" s="77">
        <f t="shared" si="0"/>
        <v>0</v>
      </c>
      <c r="AG12" s="77">
        <f t="shared" si="0"/>
        <v>0</v>
      </c>
      <c r="AH12" s="77">
        <f t="shared" si="0"/>
        <v>1150</v>
      </c>
      <c r="AI12" s="77">
        <f t="shared" si="0"/>
        <v>13208991.425000001</v>
      </c>
      <c r="AJ12" s="77">
        <f t="shared" si="0"/>
        <v>0</v>
      </c>
      <c r="AK12" s="77">
        <f t="shared" si="0"/>
        <v>0</v>
      </c>
      <c r="AL12" s="77">
        <f t="shared" si="0"/>
        <v>0</v>
      </c>
      <c r="AM12" s="77">
        <f t="shared" si="0"/>
        <v>0</v>
      </c>
      <c r="AN12" s="77">
        <f t="shared" si="0"/>
        <v>0</v>
      </c>
      <c r="AO12" s="77">
        <f t="shared" si="0"/>
        <v>0</v>
      </c>
      <c r="AP12" s="77">
        <f t="shared" si="0"/>
        <v>0</v>
      </c>
      <c r="AQ12" s="77">
        <f t="shared" si="0"/>
        <v>0</v>
      </c>
      <c r="AR12" s="77">
        <f t="shared" si="0"/>
        <v>0</v>
      </c>
      <c r="AS12" s="77">
        <f t="shared" si="0"/>
        <v>0</v>
      </c>
      <c r="AT12" s="77">
        <f t="shared" si="0"/>
        <v>0</v>
      </c>
      <c r="AU12" s="77">
        <f t="shared" si="0"/>
        <v>0</v>
      </c>
      <c r="AV12" s="77">
        <f t="shared" si="0"/>
        <v>197</v>
      </c>
      <c r="AW12" s="77">
        <f t="shared" si="0"/>
        <v>2441469.9876000001</v>
      </c>
      <c r="AX12" s="77">
        <f t="shared" si="0"/>
        <v>0</v>
      </c>
      <c r="AY12" s="77">
        <f t="shared" si="0"/>
        <v>0</v>
      </c>
      <c r="AZ12" s="77">
        <f t="shared" si="0"/>
        <v>0</v>
      </c>
      <c r="BA12" s="77">
        <f t="shared" si="0"/>
        <v>0</v>
      </c>
      <c r="BB12" s="77">
        <f t="shared" si="0"/>
        <v>1380</v>
      </c>
      <c r="BC12" s="77">
        <f t="shared" si="0"/>
        <v>13975652.635</v>
      </c>
      <c r="BD12" s="77">
        <f t="shared" si="0"/>
        <v>0</v>
      </c>
      <c r="BE12" s="77">
        <f t="shared" si="0"/>
        <v>0</v>
      </c>
      <c r="BF12" s="77">
        <f t="shared" si="0"/>
        <v>0</v>
      </c>
      <c r="BG12" s="77">
        <f t="shared" si="0"/>
        <v>0</v>
      </c>
      <c r="BH12" s="77">
        <f t="shared" si="0"/>
        <v>0</v>
      </c>
      <c r="BI12" s="77">
        <f t="shared" si="0"/>
        <v>0</v>
      </c>
      <c r="BJ12" s="77">
        <f t="shared" si="0"/>
        <v>0</v>
      </c>
      <c r="BK12" s="77">
        <f t="shared" si="0"/>
        <v>0</v>
      </c>
      <c r="BL12" s="77">
        <f t="shared" si="0"/>
        <v>70</v>
      </c>
      <c r="BM12" s="77">
        <f t="shared" si="0"/>
        <v>823676.44800000009</v>
      </c>
      <c r="BN12" s="77">
        <f t="shared" si="0"/>
        <v>0</v>
      </c>
      <c r="BO12" s="77">
        <f t="shared" si="0"/>
        <v>0</v>
      </c>
      <c r="BP12" s="77">
        <f t="shared" si="0"/>
        <v>0</v>
      </c>
      <c r="BQ12" s="77">
        <f t="shared" si="0"/>
        <v>0</v>
      </c>
      <c r="BR12" s="77">
        <f t="shared" si="0"/>
        <v>0</v>
      </c>
      <c r="BS12" s="77">
        <f t="shared" si="0"/>
        <v>0</v>
      </c>
      <c r="BT12" s="77">
        <f t="shared" si="0"/>
        <v>0</v>
      </c>
      <c r="BU12" s="77">
        <f t="shared" si="0"/>
        <v>0</v>
      </c>
      <c r="BV12" s="77">
        <f t="shared" si="0"/>
        <v>135</v>
      </c>
      <c r="BW12" s="77">
        <f t="shared" si="0"/>
        <v>1241326.9049999998</v>
      </c>
      <c r="BX12" s="54"/>
      <c r="BY12" s="77">
        <f t="shared" si="0"/>
        <v>1</v>
      </c>
      <c r="BZ12" s="77">
        <f t="shared" ref="BZ12:CZ12" si="1">BZ13+BZ14+BZ15+BZ16+BZ17+BZ20+BZ21</f>
        <v>10960.210799999999</v>
      </c>
      <c r="CA12" s="77">
        <f t="shared" si="1"/>
        <v>0</v>
      </c>
      <c r="CB12" s="77">
        <f t="shared" si="1"/>
        <v>0</v>
      </c>
      <c r="CC12" s="77">
        <f t="shared" si="1"/>
        <v>450</v>
      </c>
      <c r="CD12" s="77">
        <f t="shared" si="1"/>
        <v>5571440.4899999993</v>
      </c>
      <c r="CE12" s="77">
        <f t="shared" si="1"/>
        <v>410</v>
      </c>
      <c r="CF12" s="77">
        <f t="shared" si="1"/>
        <v>4185804.1427999996</v>
      </c>
      <c r="CG12" s="77">
        <f t="shared" si="1"/>
        <v>30</v>
      </c>
      <c r="CH12" s="77">
        <f t="shared" si="1"/>
        <v>291165.196</v>
      </c>
      <c r="CI12" s="77">
        <f t="shared" si="1"/>
        <v>120</v>
      </c>
      <c r="CJ12" s="77">
        <f t="shared" si="1"/>
        <v>1378329.5399999998</v>
      </c>
      <c r="CK12" s="77">
        <f t="shared" si="1"/>
        <v>440</v>
      </c>
      <c r="CL12" s="77">
        <f t="shared" si="1"/>
        <v>3841609.2399999998</v>
      </c>
      <c r="CM12" s="77">
        <f t="shared" si="1"/>
        <v>0</v>
      </c>
      <c r="CN12" s="77">
        <f t="shared" si="1"/>
        <v>0</v>
      </c>
      <c r="CO12" s="77">
        <f t="shared" si="1"/>
        <v>3</v>
      </c>
      <c r="CP12" s="77">
        <f t="shared" si="1"/>
        <v>41349.886200000001</v>
      </c>
      <c r="CQ12" s="77">
        <f t="shared" si="1"/>
        <v>15</v>
      </c>
      <c r="CR12" s="77">
        <f t="shared" si="1"/>
        <v>251497.69425</v>
      </c>
      <c r="CS12" s="77">
        <f t="shared" si="1"/>
        <v>0</v>
      </c>
      <c r="CT12" s="77">
        <f t="shared" si="1"/>
        <v>0</v>
      </c>
      <c r="CU12" s="77">
        <f t="shared" si="1"/>
        <v>5</v>
      </c>
      <c r="CV12" s="77">
        <f t="shared" si="1"/>
        <v>605788.23787500011</v>
      </c>
      <c r="CW12" s="77">
        <f t="shared" si="1"/>
        <v>5</v>
      </c>
      <c r="CX12" s="77">
        <f t="shared" si="1"/>
        <v>605788.23787500011</v>
      </c>
      <c r="CY12" s="77">
        <f t="shared" si="1"/>
        <v>5311</v>
      </c>
      <c r="CZ12" s="77">
        <f t="shared" si="1"/>
        <v>183653385.14260003</v>
      </c>
      <c r="DF12" s="33"/>
    </row>
    <row r="13" spans="1:110" ht="30" x14ac:dyDescent="0.25">
      <c r="A13" s="28"/>
      <c r="B13" s="28">
        <v>1</v>
      </c>
      <c r="C13" s="68" t="s">
        <v>118</v>
      </c>
      <c r="D13" s="69">
        <v>9860</v>
      </c>
      <c r="E13" s="69">
        <v>9959</v>
      </c>
      <c r="F13" s="17">
        <v>0.83</v>
      </c>
      <c r="G13" s="17"/>
      <c r="H13" s="29">
        <v>1</v>
      </c>
      <c r="I13" s="29"/>
      <c r="J13" s="69">
        <v>1.4</v>
      </c>
      <c r="K13" s="69">
        <v>1.68</v>
      </c>
      <c r="L13" s="69">
        <v>2.23</v>
      </c>
      <c r="M13" s="69">
        <v>2.57</v>
      </c>
      <c r="N13" s="21"/>
      <c r="O13" s="19">
        <f>SUM(N13/12*9*$D13*$F13*$H13*$J13*O$10)+SUM(N13/12*3*$E13*$F13*$H13*$J13*O$10)</f>
        <v>0</v>
      </c>
      <c r="P13" s="21"/>
      <c r="Q13" s="19">
        <f>SUM(P13/12*9*$D13*$F13*$H13*$J13*Q$10)+SUM(P13/12*3*$E13*$F13*$H13*$J13*Q$10)</f>
        <v>0</v>
      </c>
      <c r="R13" s="70"/>
      <c r="S13" s="19">
        <f>SUM(R13/12*9*$D13*$F13*$H13*$J13*S$10)+SUM(R13/12*3*$E13*$F13*$H13*$J13*S$10)</f>
        <v>0</v>
      </c>
      <c r="T13" s="21"/>
      <c r="U13" s="19">
        <f>SUM(T13/12*9*$D13*$F13*$H13*$J13*U$10)+SUM(T13/12*3*$E13*$F13*$H13*$J13*U$10)</f>
        <v>0</v>
      </c>
      <c r="V13" s="21"/>
      <c r="W13" s="19">
        <f>SUM(V13/12*9*$D13*$F13*$H13*$J13*W$10)+SUM(V13/12*3*$E13*$F13*$H13*$J13*W$10)</f>
        <v>0</v>
      </c>
      <c r="X13" s="21"/>
      <c r="Y13" s="19">
        <f>SUM(X13/12*9*$D13*$F13*$H13*$J13*Y$10)+SUM(X13/12*3*$E13*$F13*$H13*$J13*Y$10)</f>
        <v>0</v>
      </c>
      <c r="Z13" s="19"/>
      <c r="AA13" s="19">
        <f>SUM(Z13/12*9*$D13*$F13*$H13*$J13*AA$10)+SUM(Z13/12*3*$E13*$F13*$H13*$J13*AA$10)</f>
        <v>0</v>
      </c>
      <c r="AB13" s="21"/>
      <c r="AC13" s="19">
        <f>SUM(AB13/12*9*$D13*$F13*$H13*$J13*AC$10)+SUM(AB13/12*3*$E13*$F13*$H13*$J13*AC$10)</f>
        <v>0</v>
      </c>
      <c r="AD13" s="20"/>
      <c r="AE13" s="19">
        <f>SUM(AD13/12*9*$D13*$F13*$H13*$J13*AE$10)+SUM(AD13/12*3*$E13*$F13*$H13*$J13*AE$10)</f>
        <v>0</v>
      </c>
      <c r="AF13" s="21"/>
      <c r="AG13" s="19">
        <f>SUM(AF13/12*9*$D13*$F13*$H13*$J13*AG$10)+SUM(AF13/12*3*$E13*$F13*$H13*$J13*AG$10)</f>
        <v>0</v>
      </c>
      <c r="AH13" s="21">
        <v>1150</v>
      </c>
      <c r="AI13" s="19">
        <f>SUM(AH13/12*9*$D13*$F13*$H13*$J13*AI$10)+SUM(AH13/12*3*$E13*$F13*$H13*$J13*AI$10)</f>
        <v>13208991.425000001</v>
      </c>
      <c r="AJ13" s="21"/>
      <c r="AK13" s="19">
        <f>SUM(AJ13/12*9*$D13*$F13*$H13*$J13*AK$10)+SUM(AJ13/12*3*$E13*$F13*$H13*$J13*AK$10)</f>
        <v>0</v>
      </c>
      <c r="AL13" s="21"/>
      <c r="AM13" s="19">
        <f>SUM(AL13/12*9*$D13*$F13*$H13*$K13*AM$10)+SUM(AL13/12*3*$E13*$F13*$H13*$K13*AM$10)</f>
        <v>0</v>
      </c>
      <c r="AN13" s="21"/>
      <c r="AO13" s="19">
        <f>SUM(AN13/12*9*$D13*$F13*$H13*$K13*AO$10)+SUM(AN13/12*3*$E13*$F13*$H13*$K13*AO$10)</f>
        <v>0</v>
      </c>
      <c r="AP13" s="21"/>
      <c r="AQ13" s="19">
        <f>SUM(AP13/12*9*$D13*$F13*$H13*$K13*AQ$10)+SUM(AP13/12*3*$E13*$F13*$H13*$K13*AQ$10)</f>
        <v>0</v>
      </c>
      <c r="AR13" s="21"/>
      <c r="AS13" s="19">
        <f>SUM(AR13/12*9*$D13*$F13*$H13*$K13*AS$10)+SUM(AR13/12*3*$E13*$F13*$H13*$K13*AS$10)</f>
        <v>0</v>
      </c>
      <c r="AT13" s="21"/>
      <c r="AU13" s="19">
        <f>SUM(AT13/12*9*$D13*$F13*$H13*$K13*AU$10)+SUM(AT13/12*3*$E13*$F13*$H13*$K13*AU$10)</f>
        <v>0</v>
      </c>
      <c r="AV13" s="31">
        <v>100</v>
      </c>
      <c r="AW13" s="19">
        <f>SUM(AV13/12*9*$D13*$F13*$H13*$K13*AW$10)+SUM(AV13/12*3*$E13*$F13*$H13*$K13*AW$10)</f>
        <v>1378329.54</v>
      </c>
      <c r="AX13" s="21"/>
      <c r="AY13" s="19">
        <f>SUM(AX13/12*9*$D13*$F13*$H13*$K13*AY$10)+SUM(AX13/12*3*$E13*$F13*$H13*$K13*AY$10)</f>
        <v>0</v>
      </c>
      <c r="AZ13" s="21"/>
      <c r="BA13" s="19">
        <f>SUM(AZ13/12*9*$D13*$F13*$H13*$J13*BA$10)+SUM(AZ13/12*3*$E13*$F13*$H13*$J13*BA$10)</f>
        <v>0</v>
      </c>
      <c r="BB13" s="21">
        <v>120</v>
      </c>
      <c r="BC13" s="19">
        <f>SUM(BB13/12*9*$D13*$F13*$H13*$J13*BC$10)+SUM(BB13/12*3*$E13*$F13*$H13*$J13*BC$10)</f>
        <v>1378329.5399999998</v>
      </c>
      <c r="BD13" s="21"/>
      <c r="BE13" s="19">
        <f>SUM(BD13/12*9*$D13*$F13*$H13*$J13*BE$10)+SUM(BD13/12*3*$E13*$F13*$H13*$J13*BE$10)</f>
        <v>0</v>
      </c>
      <c r="BF13" s="21"/>
      <c r="BG13" s="19">
        <f>SUM(BF13/12*9*$D13*$F13*$H13*$J13*BG$10)+SUM(BF13/12*3*$E13*$F13*$H13*$J13*BG$10)</f>
        <v>0</v>
      </c>
      <c r="BH13" s="21"/>
      <c r="BI13" s="19">
        <f>SUM(BH13/12*9*$D13*$F13*$H13*$J13*BI$10)+SUM(BH13/12*3*$E13*$F13*$H13*$J13*BI$10)</f>
        <v>0</v>
      </c>
      <c r="BJ13" s="21"/>
      <c r="BK13" s="19">
        <f>SUM(BJ13/12*9*$D13*$F13*$H13*$K13*BK$10)+SUM(BJ13/12*3*$E13*$F13*$H13*$K13*BK$10)</f>
        <v>0</v>
      </c>
      <c r="BL13" s="21">
        <v>20</v>
      </c>
      <c r="BM13" s="19">
        <f>SUM(BL13/12*9*$D13*$F13*$H13*$K13*BM$10)+SUM(BL13/12*3*$E13*$F13*$H13*$K13*BM$10)</f>
        <v>275665.908</v>
      </c>
      <c r="BN13" s="19"/>
      <c r="BO13" s="19">
        <f>SUM(BN13/12*9*$D13*$F13*$H13*$J13*BO$10)+SUM(BN13/12*3*$E13*$F13*$H13*$J13*BO$10)</f>
        <v>0</v>
      </c>
      <c r="BP13" s="21"/>
      <c r="BQ13" s="19">
        <f>SUM(BP13/12*9*$D13*$F13*$H13*$K13*BQ$10)+SUM(BP13/12*3*$E13*$F13*$H13*$K13*BQ$10)</f>
        <v>0</v>
      </c>
      <c r="BR13" s="21"/>
      <c r="BS13" s="19">
        <f>SUM(BR13/12*9*$D13*$F13*$H13*$J13*BS$10)+SUM(BR13/12*3*$E13*$F13*$H13*$J13*BS$10)</f>
        <v>0</v>
      </c>
      <c r="BT13" s="21"/>
      <c r="BU13" s="19">
        <f>SUM(BT13/12*9*$D13*$F13*$H13*$J13*BU$10)+SUM(BT13/12*3*$E13*$F13*$H13*$J13*BU$10)</f>
        <v>0</v>
      </c>
      <c r="BV13" s="31"/>
      <c r="BW13" s="19">
        <f>SUM(BV13/12*9*$D13*$F13*$H13*$K13*BW$10)+SUM(BV13/12*3*$E13*$F13*$H13*$K13*BW$10)</f>
        <v>0</v>
      </c>
      <c r="BX13" s="19">
        <v>0</v>
      </c>
      <c r="BY13" s="21"/>
      <c r="BZ13" s="19">
        <f>SUM(BY13/12*9*$D13*$F13*$H13*$K13*BZ$10)+SUM(BY13/12*3*$E13*$F13*$H13*$K13*BZ$10)</f>
        <v>0</v>
      </c>
      <c r="CA13" s="21"/>
      <c r="CB13" s="19">
        <f>SUM(CA13/12*9*$D13*$F13*$H13*$K13*CB$10)+SUM(CA13/12*3*$E13*$F13*$H13*$K13*CB$10)</f>
        <v>0</v>
      </c>
      <c r="CC13" s="31">
        <v>145</v>
      </c>
      <c r="CD13" s="19">
        <f>SUM(CC13/12*9*$D13*$F13*$H13*$K13*CD$10)+SUM(CC13/12*3*$E13*$F13*$H13*$K13*CD$10)</f>
        <v>1998577.8329999999</v>
      </c>
      <c r="CE13" s="21">
        <v>159</v>
      </c>
      <c r="CF13" s="19">
        <f>SUM(CE13/12*9*$D13*$F13*$H13*$K13*CF$10)+SUM(CE13/12*3*$E13*$F13*$H13*$K13*CF$10)</f>
        <v>2191543.9685999998</v>
      </c>
      <c r="CG13" s="21">
        <v>7</v>
      </c>
      <c r="CH13" s="19">
        <f>SUM(CG13/12*9*$D13*$F13*$H13*$J13*CH$10)+SUM(CG13/12*3*$E13*$F13*$H13*$J13*CH$10)</f>
        <v>80402.556499999992</v>
      </c>
      <c r="CI13" s="21">
        <v>120</v>
      </c>
      <c r="CJ13" s="19">
        <f>SUM(CI13/12*9*$D13*$F13*$H13*$J13*CJ$10)+SUM(CI13/12*3*$E13*$F13*$H13*$J13*CJ$10)</f>
        <v>1378329.5399999998</v>
      </c>
      <c r="CK13" s="21">
        <v>185</v>
      </c>
      <c r="CL13" s="19">
        <f>SUM(CK13/12*9*$D13*$F13*$H13*$J13*CL$10)+SUM(CK13/12*3*$E13*$F13*$H13*$J13*CL$10)</f>
        <v>2124924.7075</v>
      </c>
      <c r="CM13" s="21"/>
      <c r="CN13" s="19">
        <f>SUM(CM13/12*9*$D13*$F13*$H13*$K13*CN$10)+SUM(CM13/12*3*$E13*$F13*$H13*$K13*CN$10)</f>
        <v>0</v>
      </c>
      <c r="CO13" s="21">
        <v>3</v>
      </c>
      <c r="CP13" s="19">
        <f>SUM(CO13/12*9*$D13*$F13*$H13*$K13*CP$10)+SUM(CO13/12*3*$E13*$F13*$H13*$K13*CP$10)</f>
        <v>41349.886200000001</v>
      </c>
      <c r="CQ13" s="31"/>
      <c r="CR13" s="19">
        <f>SUM(CQ13/12*9*$D13*$F13*$H13*$M13*CR$10)+SUM(CQ13/12*3*$E13*$F13*$H13*$M13*CR$10)</f>
        <v>0</v>
      </c>
      <c r="CS13" s="21"/>
      <c r="CT13" s="19">
        <f>SUM(CS13/12*9*$D13*$F13*$H13*$L13*CT$10)+SUM(CS13/12*3*$E13*$F13*$H13*$L13*CT$10)</f>
        <v>0</v>
      </c>
      <c r="CU13" s="19"/>
      <c r="CV13" s="19"/>
      <c r="CW13" s="19"/>
      <c r="CX13" s="19"/>
      <c r="CY13" s="55">
        <f t="shared" ref="CY13:CZ16" si="2">SUM(AD13,R13,T13,AB13,N13,V13,P13,BF13,BT13,CG13,CK13,BH13,CI13,AF13,AZ13,BB13,AH13,BD13,BR13,AJ13,X13,CO13,BJ13,CM13,BL13,BY13,CC13,BV13,CA13,AL13,AN13,AP13,AR13,AT13,AX13,AV13,BP13,CS13,CQ13,CE13,Z13,BN13)</f>
        <v>2009</v>
      </c>
      <c r="CZ13" s="55">
        <f t="shared" si="2"/>
        <v>24056444.904800002</v>
      </c>
      <c r="DF13" s="33"/>
    </row>
    <row r="14" spans="1:110" x14ac:dyDescent="0.25">
      <c r="A14" s="28"/>
      <c r="B14" s="28">
        <v>2</v>
      </c>
      <c r="C14" s="68" t="s">
        <v>119</v>
      </c>
      <c r="D14" s="69">
        <f>D13</f>
        <v>9860</v>
      </c>
      <c r="E14" s="69">
        <v>9959</v>
      </c>
      <c r="F14" s="17">
        <v>0.66</v>
      </c>
      <c r="G14" s="17"/>
      <c r="H14" s="29">
        <v>1</v>
      </c>
      <c r="I14" s="29"/>
      <c r="J14" s="69">
        <v>1.4</v>
      </c>
      <c r="K14" s="69">
        <v>1.68</v>
      </c>
      <c r="L14" s="69">
        <v>2.23</v>
      </c>
      <c r="M14" s="69">
        <v>2.57</v>
      </c>
      <c r="N14" s="21"/>
      <c r="O14" s="19">
        <f t="shared" ref="O14:O16" si="3">SUM(N14/12*9*$D14*$F14*$H14*$J14*O$10)+SUM(N14/12*3*$E14*$F14*$H14*$J14*O$10)</f>
        <v>0</v>
      </c>
      <c r="P14" s="21">
        <v>5</v>
      </c>
      <c r="Q14" s="19">
        <f t="shared" ref="Q14:Q16" si="4">SUM(P14/12*9*$D14*$F14*$H14*$J14*Q$10)+SUM(P14/12*3*$E14*$F14*$H14*$J14*Q$10)</f>
        <v>45667.544999999998</v>
      </c>
      <c r="R14" s="70"/>
      <c r="S14" s="19">
        <f t="shared" ref="S14:S16" si="5">SUM(R14/12*9*$D14*$F14*$H14*$J14*S$10)+SUM(R14/12*3*$E14*$F14*$H14*$J14*S$10)</f>
        <v>0</v>
      </c>
      <c r="T14" s="21"/>
      <c r="U14" s="19">
        <f t="shared" ref="U14:U16" si="6">SUM(T14/12*9*$D14*$F14*$H14*$J14*U$10)+SUM(T14/12*3*$E14*$F14*$H14*$J14*U$10)</f>
        <v>0</v>
      </c>
      <c r="V14" s="21"/>
      <c r="W14" s="19">
        <f t="shared" ref="W14:W16" si="7">SUM(V14/12*9*$D14*$F14*$H14*$J14*W$10)+SUM(V14/12*3*$E14*$F14*$H14*$J14*W$10)</f>
        <v>0</v>
      </c>
      <c r="X14" s="21"/>
      <c r="Y14" s="19">
        <f t="shared" ref="Y14:Y16" si="8">SUM(X14/12*9*$D14*$F14*$H14*$J14*Y$10)+SUM(X14/12*3*$E14*$F14*$H14*$J14*Y$10)</f>
        <v>0</v>
      </c>
      <c r="Z14" s="19"/>
      <c r="AA14" s="19">
        <f t="shared" ref="AA14:AA16" si="9">SUM(Z14/12*9*$D14*$F14*$H14*$J14*AA$10)+SUM(Z14/12*3*$E14*$F14*$H14*$J14*AA$10)</f>
        <v>0</v>
      </c>
      <c r="AB14" s="21"/>
      <c r="AC14" s="19">
        <f t="shared" ref="AC14:AC16" si="10">SUM(AB14/12*9*$D14*$F14*$H14*$J14*AC$10)+SUM(AB14/12*3*$E14*$F14*$H14*$J14*AC$10)</f>
        <v>0</v>
      </c>
      <c r="AD14" s="20"/>
      <c r="AE14" s="19">
        <f t="shared" ref="AE14:AE16" si="11">SUM(AD14/12*9*$D14*$F14*$H14*$J14*AE$10)+SUM(AD14/12*3*$E14*$F14*$H14*$J14*AE$10)</f>
        <v>0</v>
      </c>
      <c r="AF14" s="21"/>
      <c r="AG14" s="19">
        <f t="shared" ref="AG14:AG16" si="12">SUM(AF14/12*9*$D14*$F14*$H14*$J14*AG$10)+SUM(AF14/12*3*$E14*$F14*$H14*$J14*AG$10)</f>
        <v>0</v>
      </c>
      <c r="AH14" s="21"/>
      <c r="AI14" s="19">
        <f t="shared" ref="AI14:AI16" si="13">SUM(AH14/12*9*$D14*$F14*$H14*$J14*AI$10)+SUM(AH14/12*3*$E14*$F14*$H14*$J14*AI$10)</f>
        <v>0</v>
      </c>
      <c r="AJ14" s="21"/>
      <c r="AK14" s="19">
        <f t="shared" ref="AK14:AK16" si="14">SUM(AJ14/12*9*$D14*$F14*$H14*$J14*AK$10)+SUM(AJ14/12*3*$E14*$F14*$H14*$J14*AK$10)</f>
        <v>0</v>
      </c>
      <c r="AL14" s="21"/>
      <c r="AM14" s="19">
        <f t="shared" ref="AM14:AM16" si="15">SUM(AL14/12*9*$D14*$F14*$H14*$K14*AM$10)+SUM(AL14/12*3*$E14*$F14*$H14*$K14*AM$10)</f>
        <v>0</v>
      </c>
      <c r="AN14" s="21"/>
      <c r="AO14" s="19">
        <f t="shared" ref="AO14:AO16" si="16">SUM(AN14/12*9*$D14*$F14*$H14*$K14*AO$10)+SUM(AN14/12*3*$E14*$F14*$H14*$K14*AO$10)</f>
        <v>0</v>
      </c>
      <c r="AP14" s="21"/>
      <c r="AQ14" s="19">
        <f t="shared" ref="AQ14:AQ16" si="17">SUM(AP14/12*9*$D14*$F14*$H14*$K14*AQ$10)+SUM(AP14/12*3*$E14*$F14*$H14*$K14*AQ$10)</f>
        <v>0</v>
      </c>
      <c r="AR14" s="21"/>
      <c r="AS14" s="19">
        <f t="shared" ref="AS14:AS16" si="18">SUM(AR14/12*9*$D14*$F14*$H14*$K14*AS$10)+SUM(AR14/12*3*$E14*$F14*$H14*$K14*AS$10)</f>
        <v>0</v>
      </c>
      <c r="AT14" s="21"/>
      <c r="AU14" s="19">
        <f t="shared" ref="AU14:AU16" si="19">SUM(AT14/12*9*$D14*$F14*$H14*$K14*AU$10)+SUM(AT14/12*3*$E14*$F14*$H14*$K14*AU$10)</f>
        <v>0</v>
      </c>
      <c r="AV14" s="31">
        <v>97</v>
      </c>
      <c r="AW14" s="19">
        <f t="shared" ref="AW14:AW16" si="20">SUM(AV14/12*9*$D14*$F14*$H14*$K14*AW$10)+SUM(AV14/12*3*$E14*$F14*$H14*$K14*AW$10)</f>
        <v>1063140.4476000001</v>
      </c>
      <c r="AX14" s="21"/>
      <c r="AY14" s="19">
        <f t="shared" ref="AY14:AY16" si="21">SUM(AX14/12*9*$D14*$F14*$H14*$K14*AY$10)+SUM(AX14/12*3*$E14*$F14*$H14*$K14*AY$10)</f>
        <v>0</v>
      </c>
      <c r="AZ14" s="21"/>
      <c r="BA14" s="19">
        <f t="shared" ref="BA14:BA16" si="22">SUM(AZ14/12*9*$D14*$F14*$H14*$J14*BA$10)+SUM(AZ14/12*3*$E14*$F14*$H14*$J14*BA$10)</f>
        <v>0</v>
      </c>
      <c r="BB14" s="21">
        <v>30</v>
      </c>
      <c r="BC14" s="19">
        <f t="shared" ref="BC14:BC16" si="23">SUM(BB14/12*9*$D14*$F14*$H14*$J14*BC$10)+SUM(BB14/12*3*$E14*$F14*$H14*$J14*BC$10)</f>
        <v>274005.27</v>
      </c>
      <c r="BD14" s="21"/>
      <c r="BE14" s="19">
        <f t="shared" ref="BE14:BE16" si="24">SUM(BD14/12*9*$D14*$F14*$H14*$J14*BE$10)+SUM(BD14/12*3*$E14*$F14*$H14*$J14*BE$10)</f>
        <v>0</v>
      </c>
      <c r="BF14" s="21"/>
      <c r="BG14" s="19">
        <f t="shared" ref="BG14:BG16" si="25">SUM(BF14/12*9*$D14*$F14*$H14*$J14*BG$10)+SUM(BF14/12*3*$E14*$F14*$H14*$J14*BG$10)</f>
        <v>0</v>
      </c>
      <c r="BH14" s="21"/>
      <c r="BI14" s="19">
        <f t="shared" ref="BI14:BI16" si="26">SUM(BH14/12*9*$D14*$F14*$H14*$J14*BI$10)+SUM(BH14/12*3*$E14*$F14*$H14*$J14*BI$10)</f>
        <v>0</v>
      </c>
      <c r="BJ14" s="21"/>
      <c r="BK14" s="19">
        <f t="shared" ref="BK14:BK16" si="27">SUM(BJ14/12*9*$D14*$F14*$H14*$K14*BK$10)+SUM(BJ14/12*3*$E14*$F14*$H14*$K14*BK$10)</f>
        <v>0</v>
      </c>
      <c r="BL14" s="21">
        <v>50</v>
      </c>
      <c r="BM14" s="19">
        <f t="shared" ref="BM14:BM16" si="28">SUM(BL14/12*9*$D14*$F14*$H14*$K14*BM$10)+SUM(BL14/12*3*$E14*$F14*$H14*$K14*BM$10)</f>
        <v>548010.54</v>
      </c>
      <c r="BN14" s="19"/>
      <c r="BO14" s="19">
        <f t="shared" ref="BO14:BO16" si="29">SUM(BN14/12*9*$D14*$F14*$H14*$J14*BO$10)+SUM(BN14/12*3*$E14*$F14*$H14*$J14*BO$10)</f>
        <v>0</v>
      </c>
      <c r="BP14" s="21"/>
      <c r="BQ14" s="19">
        <f t="shared" ref="BQ14:BQ16" si="30">SUM(BP14/12*9*$D14*$F14*$H14*$K14*BQ$10)+SUM(BP14/12*3*$E14*$F14*$H14*$K14*BQ$10)</f>
        <v>0</v>
      </c>
      <c r="BR14" s="21"/>
      <c r="BS14" s="19">
        <f t="shared" ref="BS14:BS16" si="31">SUM(BR14/12*9*$D14*$F14*$H14*$J14*BS$10)+SUM(BR14/12*3*$E14*$F14*$H14*$J14*BS$10)</f>
        <v>0</v>
      </c>
      <c r="BT14" s="21"/>
      <c r="BU14" s="19">
        <f t="shared" ref="BU14:BU16" si="32">SUM(BT14/12*9*$D14*$F14*$H14*$J14*BU$10)+SUM(BT14/12*3*$E14*$F14*$H14*$J14*BU$10)</f>
        <v>0</v>
      </c>
      <c r="BV14" s="31">
        <v>80</v>
      </c>
      <c r="BW14" s="19">
        <f t="shared" ref="BW14:BW16" si="33">SUM(BV14/12*9*$D14*$F14*$H14*$K14*BW$10)+SUM(BV14/12*3*$E14*$F14*$H14*$K14*BW$10)</f>
        <v>876816.86399999994</v>
      </c>
      <c r="BX14" s="19">
        <v>1.7142857142857142</v>
      </c>
      <c r="BY14" s="21">
        <v>1</v>
      </c>
      <c r="BZ14" s="19">
        <f t="shared" ref="BZ14:BZ16" si="34">SUM(BY14/12*9*$D14*$F14*$H14*$K14*BZ$10)+SUM(BY14/12*3*$E14*$F14*$H14*$K14*BZ$10)</f>
        <v>10960.210799999999</v>
      </c>
      <c r="CA14" s="21"/>
      <c r="CB14" s="19">
        <f t="shared" ref="CB14:CB16" si="35">SUM(CA14/12*9*$D14*$F14*$H14*$K14*CB$10)+SUM(CA14/12*3*$E14*$F14*$H14*$K14*CB$10)</f>
        <v>0</v>
      </c>
      <c r="CC14" s="31">
        <v>56</v>
      </c>
      <c r="CD14" s="19">
        <f t="shared" ref="CD14:CD16" si="36">SUM(CC14/12*9*$D14*$F14*$H14*$K14*CD$10)+SUM(CC14/12*3*$E14*$F14*$H14*$K14*CD$10)</f>
        <v>613771.80480000004</v>
      </c>
      <c r="CE14" s="21">
        <v>106</v>
      </c>
      <c r="CF14" s="19">
        <f t="shared" ref="CF14:CF16" si="37">SUM(CE14/12*9*$D14*$F14*$H14*$K14*CF$10)+SUM(CE14/12*3*$E14*$F14*$H14*$K14*CF$10)</f>
        <v>1161782.3448000001</v>
      </c>
      <c r="CG14" s="21">
        <v>22</v>
      </c>
      <c r="CH14" s="19">
        <f t="shared" ref="CH14:CH16" si="38">SUM(CG14/12*9*$D14*$F14*$H14*$J14*CH$10)+SUM(CG14/12*3*$E14*$F14*$H14*$J14*CH$10)</f>
        <v>200937.19799999997</v>
      </c>
      <c r="CI14" s="21"/>
      <c r="CJ14" s="19">
        <f t="shared" ref="CJ14:CJ16" si="39">SUM(CI14/12*9*$D14*$F14*$H14*$J14*CJ$10)+SUM(CI14/12*3*$E14*$F14*$H14*$J14*CJ$10)</f>
        <v>0</v>
      </c>
      <c r="CK14" s="21">
        <v>70</v>
      </c>
      <c r="CL14" s="19">
        <f t="shared" ref="CL14:CL16" si="40">SUM(CK14/12*9*$D14*$F14*$H14*$J14*CL$10)+SUM(CK14/12*3*$E14*$F14*$H14*$J14*CL$10)</f>
        <v>639345.63</v>
      </c>
      <c r="CM14" s="21"/>
      <c r="CN14" s="19">
        <f t="shared" ref="CN14:CN16" si="41">SUM(CM14/12*9*$D14*$F14*$H14*$K14*CN$10)+SUM(CM14/12*3*$E14*$F14*$H14*$K14*CN$10)</f>
        <v>0</v>
      </c>
      <c r="CO14" s="21"/>
      <c r="CP14" s="19">
        <f t="shared" ref="CP14:CP16" si="42">SUM(CO14/12*9*$D14*$F14*$H14*$K14*CP$10)+SUM(CO14/12*3*$E14*$F14*$H14*$K14*CP$10)</f>
        <v>0</v>
      </c>
      <c r="CQ14" s="31">
        <v>15</v>
      </c>
      <c r="CR14" s="19">
        <f t="shared" ref="CR14:CR16" si="43">SUM(CQ14/12*9*$D14*$F14*$H14*$M14*CR$10)+SUM(CQ14/12*3*$E14*$F14*$H14*$M14*CR$10)</f>
        <v>251497.69425</v>
      </c>
      <c r="CS14" s="21"/>
      <c r="CT14" s="19">
        <f t="shared" ref="CT14:CT16" si="44">SUM(CS14/12*9*$D14*$F14*$H14*$L14*CT$10)+SUM(CS14/12*3*$E14*$F14*$H14*$L14*CT$10)</f>
        <v>0</v>
      </c>
      <c r="CU14" s="19"/>
      <c r="CV14" s="19"/>
      <c r="CW14" s="19"/>
      <c r="CX14" s="19"/>
      <c r="CY14" s="55">
        <f t="shared" si="2"/>
        <v>532</v>
      </c>
      <c r="CZ14" s="55">
        <f t="shared" si="2"/>
        <v>5685935.5492499992</v>
      </c>
      <c r="DF14" s="33"/>
    </row>
    <row r="15" spans="1:110" ht="30" x14ac:dyDescent="0.25">
      <c r="A15" s="28"/>
      <c r="B15" s="28">
        <v>3</v>
      </c>
      <c r="C15" s="68" t="s">
        <v>120</v>
      </c>
      <c r="D15" s="69">
        <f>D14</f>
        <v>9860</v>
      </c>
      <c r="E15" s="69">
        <v>9959</v>
      </c>
      <c r="F15" s="69">
        <v>0.71</v>
      </c>
      <c r="G15" s="69"/>
      <c r="H15" s="29">
        <v>1</v>
      </c>
      <c r="I15" s="29"/>
      <c r="J15" s="69">
        <v>1.4</v>
      </c>
      <c r="K15" s="69">
        <v>1.68</v>
      </c>
      <c r="L15" s="69">
        <v>2.23</v>
      </c>
      <c r="M15" s="69">
        <v>2.57</v>
      </c>
      <c r="N15" s="21">
        <v>0</v>
      </c>
      <c r="O15" s="19">
        <f t="shared" si="3"/>
        <v>0</v>
      </c>
      <c r="P15" s="21">
        <v>30</v>
      </c>
      <c r="Q15" s="19">
        <f t="shared" si="4"/>
        <v>294763.245</v>
      </c>
      <c r="R15" s="70"/>
      <c r="S15" s="19">
        <f t="shared" si="5"/>
        <v>0</v>
      </c>
      <c r="T15" s="21">
        <v>0</v>
      </c>
      <c r="U15" s="19">
        <f t="shared" si="6"/>
        <v>0</v>
      </c>
      <c r="V15" s="21">
        <v>0</v>
      </c>
      <c r="W15" s="19">
        <f t="shared" si="7"/>
        <v>0</v>
      </c>
      <c r="X15" s="21">
        <v>0</v>
      </c>
      <c r="Y15" s="19">
        <f t="shared" si="8"/>
        <v>0</v>
      </c>
      <c r="Z15" s="21"/>
      <c r="AA15" s="19">
        <f t="shared" si="9"/>
        <v>0</v>
      </c>
      <c r="AB15" s="21">
        <v>0</v>
      </c>
      <c r="AC15" s="19">
        <f t="shared" si="10"/>
        <v>0</v>
      </c>
      <c r="AD15" s="20"/>
      <c r="AE15" s="19">
        <f t="shared" si="11"/>
        <v>0</v>
      </c>
      <c r="AF15" s="21">
        <v>0</v>
      </c>
      <c r="AG15" s="19">
        <f t="shared" si="12"/>
        <v>0</v>
      </c>
      <c r="AH15" s="21">
        <v>0</v>
      </c>
      <c r="AI15" s="19">
        <f t="shared" si="13"/>
        <v>0</v>
      </c>
      <c r="AJ15" s="21"/>
      <c r="AK15" s="19">
        <f t="shared" si="14"/>
        <v>0</v>
      </c>
      <c r="AL15" s="21">
        <v>0</v>
      </c>
      <c r="AM15" s="19">
        <f t="shared" si="15"/>
        <v>0</v>
      </c>
      <c r="AN15" s="21">
        <v>0</v>
      </c>
      <c r="AO15" s="19">
        <f t="shared" si="16"/>
        <v>0</v>
      </c>
      <c r="AP15" s="21">
        <v>0</v>
      </c>
      <c r="AQ15" s="19">
        <f t="shared" si="17"/>
        <v>0</v>
      </c>
      <c r="AR15" s="21">
        <v>0</v>
      </c>
      <c r="AS15" s="19">
        <f t="shared" si="18"/>
        <v>0</v>
      </c>
      <c r="AT15" s="21">
        <v>0</v>
      </c>
      <c r="AU15" s="19">
        <f t="shared" si="19"/>
        <v>0</v>
      </c>
      <c r="AV15" s="21"/>
      <c r="AW15" s="19">
        <f t="shared" si="20"/>
        <v>0</v>
      </c>
      <c r="AX15" s="21">
        <v>0</v>
      </c>
      <c r="AY15" s="19">
        <f t="shared" si="21"/>
        <v>0</v>
      </c>
      <c r="AZ15" s="21"/>
      <c r="BA15" s="19">
        <f t="shared" si="22"/>
        <v>0</v>
      </c>
      <c r="BB15" s="21">
        <v>138</v>
      </c>
      <c r="BC15" s="19">
        <f t="shared" si="23"/>
        <v>1355910.9269999999</v>
      </c>
      <c r="BD15" s="21"/>
      <c r="BE15" s="19">
        <f t="shared" si="24"/>
        <v>0</v>
      </c>
      <c r="BF15" s="21">
        <v>0</v>
      </c>
      <c r="BG15" s="19">
        <f t="shared" si="25"/>
        <v>0</v>
      </c>
      <c r="BH15" s="21">
        <v>0</v>
      </c>
      <c r="BI15" s="19">
        <f t="shared" si="26"/>
        <v>0</v>
      </c>
      <c r="BJ15" s="21">
        <v>0</v>
      </c>
      <c r="BK15" s="19">
        <f t="shared" si="27"/>
        <v>0</v>
      </c>
      <c r="BL15" s="21"/>
      <c r="BM15" s="19">
        <f t="shared" si="28"/>
        <v>0</v>
      </c>
      <c r="BN15" s="21"/>
      <c r="BO15" s="19">
        <f t="shared" si="29"/>
        <v>0</v>
      </c>
      <c r="BP15" s="21"/>
      <c r="BQ15" s="19">
        <f t="shared" si="30"/>
        <v>0</v>
      </c>
      <c r="BR15" s="21">
        <v>0</v>
      </c>
      <c r="BS15" s="19">
        <f t="shared" si="31"/>
        <v>0</v>
      </c>
      <c r="BT15" s="21"/>
      <c r="BU15" s="19">
        <f t="shared" si="32"/>
        <v>0</v>
      </c>
      <c r="BV15" s="31">
        <v>10</v>
      </c>
      <c r="BW15" s="19">
        <f t="shared" si="33"/>
        <v>117905.298</v>
      </c>
      <c r="BX15" s="19">
        <v>0</v>
      </c>
      <c r="BY15" s="21"/>
      <c r="BZ15" s="19">
        <f t="shared" si="34"/>
        <v>0</v>
      </c>
      <c r="CA15" s="21"/>
      <c r="CB15" s="19">
        <f t="shared" si="35"/>
        <v>0</v>
      </c>
      <c r="CC15" s="31">
        <v>245</v>
      </c>
      <c r="CD15" s="19">
        <f t="shared" si="36"/>
        <v>2888679.8009999995</v>
      </c>
      <c r="CE15" s="21">
        <v>6</v>
      </c>
      <c r="CF15" s="19">
        <f t="shared" si="37"/>
        <v>70743.178799999994</v>
      </c>
      <c r="CG15" s="21">
        <v>1</v>
      </c>
      <c r="CH15" s="19">
        <f t="shared" si="38"/>
        <v>9825.441499999999</v>
      </c>
      <c r="CI15" s="21"/>
      <c r="CJ15" s="19">
        <f t="shared" si="39"/>
        <v>0</v>
      </c>
      <c r="CK15" s="21">
        <v>25</v>
      </c>
      <c r="CL15" s="19">
        <f t="shared" si="40"/>
        <v>245636.03750000001</v>
      </c>
      <c r="CM15" s="21"/>
      <c r="CN15" s="19">
        <f t="shared" si="41"/>
        <v>0</v>
      </c>
      <c r="CO15" s="21">
        <v>0</v>
      </c>
      <c r="CP15" s="19">
        <f t="shared" si="42"/>
        <v>0</v>
      </c>
      <c r="CQ15" s="31"/>
      <c r="CR15" s="19">
        <f t="shared" si="43"/>
        <v>0</v>
      </c>
      <c r="CS15" s="21">
        <v>0</v>
      </c>
      <c r="CT15" s="19">
        <f t="shared" si="44"/>
        <v>0</v>
      </c>
      <c r="CU15" s="19"/>
      <c r="CV15" s="19"/>
      <c r="CW15" s="19"/>
      <c r="CX15" s="19"/>
      <c r="CY15" s="55">
        <f t="shared" si="2"/>
        <v>455</v>
      </c>
      <c r="CZ15" s="55">
        <f t="shared" si="2"/>
        <v>4983463.9287999999</v>
      </c>
      <c r="DF15" s="33"/>
    </row>
    <row r="16" spans="1:110" ht="30" x14ac:dyDescent="0.25">
      <c r="A16" s="28"/>
      <c r="B16" s="28">
        <v>4</v>
      </c>
      <c r="C16" s="68" t="s">
        <v>121</v>
      </c>
      <c r="D16" s="69">
        <f>D15</f>
        <v>9860</v>
      </c>
      <c r="E16" s="69">
        <v>9959</v>
      </c>
      <c r="F16" s="69">
        <v>1.06</v>
      </c>
      <c r="G16" s="69"/>
      <c r="H16" s="29">
        <v>1</v>
      </c>
      <c r="I16" s="29"/>
      <c r="J16" s="69">
        <v>1.4</v>
      </c>
      <c r="K16" s="69">
        <v>1.68</v>
      </c>
      <c r="L16" s="69">
        <v>2.23</v>
      </c>
      <c r="M16" s="69">
        <v>2.57</v>
      </c>
      <c r="N16" s="21">
        <v>0</v>
      </c>
      <c r="O16" s="19">
        <f t="shared" si="3"/>
        <v>0</v>
      </c>
      <c r="P16" s="21">
        <v>65</v>
      </c>
      <c r="Q16" s="19">
        <f t="shared" si="4"/>
        <v>953482.98499999987</v>
      </c>
      <c r="R16" s="70"/>
      <c r="S16" s="19">
        <f t="shared" si="5"/>
        <v>0</v>
      </c>
      <c r="T16" s="21">
        <v>0</v>
      </c>
      <c r="U16" s="19">
        <f t="shared" si="6"/>
        <v>0</v>
      </c>
      <c r="V16" s="21">
        <v>0</v>
      </c>
      <c r="W16" s="19">
        <f t="shared" si="7"/>
        <v>0</v>
      </c>
      <c r="X16" s="21">
        <v>0</v>
      </c>
      <c r="Y16" s="19">
        <f t="shared" si="8"/>
        <v>0</v>
      </c>
      <c r="Z16" s="21"/>
      <c r="AA16" s="19">
        <f t="shared" si="9"/>
        <v>0</v>
      </c>
      <c r="AB16" s="21">
        <v>0</v>
      </c>
      <c r="AC16" s="19">
        <f t="shared" si="10"/>
        <v>0</v>
      </c>
      <c r="AD16" s="20"/>
      <c r="AE16" s="19">
        <f t="shared" si="11"/>
        <v>0</v>
      </c>
      <c r="AF16" s="21">
        <v>0</v>
      </c>
      <c r="AG16" s="19">
        <f t="shared" si="12"/>
        <v>0</v>
      </c>
      <c r="AH16" s="21">
        <v>0</v>
      </c>
      <c r="AI16" s="19">
        <f t="shared" si="13"/>
        <v>0</v>
      </c>
      <c r="AJ16" s="21"/>
      <c r="AK16" s="19">
        <f t="shared" si="14"/>
        <v>0</v>
      </c>
      <c r="AL16" s="21">
        <v>0</v>
      </c>
      <c r="AM16" s="19">
        <f t="shared" si="15"/>
        <v>0</v>
      </c>
      <c r="AN16" s="21">
        <v>0</v>
      </c>
      <c r="AO16" s="19">
        <f t="shared" si="16"/>
        <v>0</v>
      </c>
      <c r="AP16" s="21">
        <v>0</v>
      </c>
      <c r="AQ16" s="19">
        <f t="shared" si="17"/>
        <v>0</v>
      </c>
      <c r="AR16" s="21">
        <v>0</v>
      </c>
      <c r="AS16" s="19">
        <f t="shared" si="18"/>
        <v>0</v>
      </c>
      <c r="AT16" s="21">
        <v>0</v>
      </c>
      <c r="AU16" s="19">
        <f t="shared" si="19"/>
        <v>0</v>
      </c>
      <c r="AV16" s="21">
        <v>0</v>
      </c>
      <c r="AW16" s="19">
        <f t="shared" si="20"/>
        <v>0</v>
      </c>
      <c r="AX16" s="21">
        <v>0</v>
      </c>
      <c r="AY16" s="19">
        <f t="shared" si="21"/>
        <v>0</v>
      </c>
      <c r="AZ16" s="21"/>
      <c r="BA16" s="19">
        <f t="shared" si="22"/>
        <v>0</v>
      </c>
      <c r="BB16" s="21">
        <v>592</v>
      </c>
      <c r="BC16" s="19">
        <f t="shared" si="23"/>
        <v>8684029.648</v>
      </c>
      <c r="BD16" s="21"/>
      <c r="BE16" s="19">
        <f t="shared" si="24"/>
        <v>0</v>
      </c>
      <c r="BF16" s="21">
        <v>0</v>
      </c>
      <c r="BG16" s="19">
        <f t="shared" si="25"/>
        <v>0</v>
      </c>
      <c r="BH16" s="21">
        <v>0</v>
      </c>
      <c r="BI16" s="19">
        <f t="shared" si="26"/>
        <v>0</v>
      </c>
      <c r="BJ16" s="21">
        <v>0</v>
      </c>
      <c r="BK16" s="19">
        <f t="shared" si="27"/>
        <v>0</v>
      </c>
      <c r="BL16" s="21"/>
      <c r="BM16" s="19">
        <f t="shared" si="28"/>
        <v>0</v>
      </c>
      <c r="BN16" s="21"/>
      <c r="BO16" s="19">
        <f t="shared" si="29"/>
        <v>0</v>
      </c>
      <c r="BP16" s="21"/>
      <c r="BQ16" s="19">
        <f t="shared" si="30"/>
        <v>0</v>
      </c>
      <c r="BR16" s="21">
        <v>0</v>
      </c>
      <c r="BS16" s="19">
        <f t="shared" si="31"/>
        <v>0</v>
      </c>
      <c r="BT16" s="21"/>
      <c r="BU16" s="19">
        <f t="shared" si="32"/>
        <v>0</v>
      </c>
      <c r="BV16" s="21">
        <v>0</v>
      </c>
      <c r="BW16" s="19">
        <f t="shared" si="33"/>
        <v>0</v>
      </c>
      <c r="BX16" s="19">
        <v>0</v>
      </c>
      <c r="BY16" s="21"/>
      <c r="BZ16" s="19">
        <f t="shared" si="34"/>
        <v>0</v>
      </c>
      <c r="CA16" s="21"/>
      <c r="CB16" s="19">
        <f t="shared" si="35"/>
        <v>0</v>
      </c>
      <c r="CC16" s="21">
        <v>4</v>
      </c>
      <c r="CD16" s="19">
        <f t="shared" si="36"/>
        <v>70411.051200000002</v>
      </c>
      <c r="CE16" s="21">
        <v>0</v>
      </c>
      <c r="CF16" s="19">
        <f t="shared" si="37"/>
        <v>0</v>
      </c>
      <c r="CG16" s="21"/>
      <c r="CH16" s="19">
        <f t="shared" si="38"/>
        <v>0</v>
      </c>
      <c r="CI16" s="21"/>
      <c r="CJ16" s="19">
        <f t="shared" si="39"/>
        <v>0</v>
      </c>
      <c r="CK16" s="21">
        <v>10</v>
      </c>
      <c r="CL16" s="19">
        <f t="shared" si="40"/>
        <v>146689.69</v>
      </c>
      <c r="CM16" s="21"/>
      <c r="CN16" s="19">
        <f t="shared" si="41"/>
        <v>0</v>
      </c>
      <c r="CO16" s="21">
        <v>0</v>
      </c>
      <c r="CP16" s="19">
        <f t="shared" si="42"/>
        <v>0</v>
      </c>
      <c r="CQ16" s="21"/>
      <c r="CR16" s="19">
        <f t="shared" si="43"/>
        <v>0</v>
      </c>
      <c r="CS16" s="21">
        <v>0</v>
      </c>
      <c r="CT16" s="19">
        <f t="shared" si="44"/>
        <v>0</v>
      </c>
      <c r="CU16" s="19"/>
      <c r="CV16" s="19"/>
      <c r="CW16" s="19"/>
      <c r="CX16" s="19"/>
      <c r="CY16" s="55">
        <f t="shared" si="2"/>
        <v>671</v>
      </c>
      <c r="CZ16" s="55">
        <f t="shared" si="2"/>
        <v>9854613.3741999995</v>
      </c>
      <c r="DF16" s="33"/>
    </row>
    <row r="17" spans="1:110" x14ac:dyDescent="0.25">
      <c r="A17" s="28"/>
      <c r="B17" s="28">
        <v>5</v>
      </c>
      <c r="C17" s="22" t="s">
        <v>122</v>
      </c>
      <c r="D17" s="16">
        <f t="shared" ref="D17:D19" si="45">D16</f>
        <v>9860</v>
      </c>
      <c r="E17" s="16">
        <v>9959</v>
      </c>
      <c r="F17" s="17">
        <v>9.83</v>
      </c>
      <c r="G17" s="17">
        <v>9.83</v>
      </c>
      <c r="H17" s="29">
        <v>1.23</v>
      </c>
      <c r="I17" s="30"/>
      <c r="J17" s="16">
        <v>1.4</v>
      </c>
      <c r="K17" s="16">
        <v>1.68</v>
      </c>
      <c r="L17" s="16">
        <v>2.23</v>
      </c>
      <c r="M17" s="18">
        <v>2.57</v>
      </c>
      <c r="N17" s="20"/>
      <c r="O17" s="19"/>
      <c r="P17" s="20"/>
      <c r="Q17" s="19"/>
      <c r="R17" s="20"/>
      <c r="S17" s="19"/>
      <c r="T17" s="20"/>
      <c r="U17" s="19"/>
      <c r="V17" s="20"/>
      <c r="W17" s="19"/>
      <c r="X17" s="20"/>
      <c r="Y17" s="19"/>
      <c r="Z17" s="20"/>
      <c r="AA17" s="19"/>
      <c r="AB17" s="20">
        <f>SUM(AB18:AB19)</f>
        <v>800</v>
      </c>
      <c r="AC17" s="20">
        <f>SUM(AC18:AC19)</f>
        <v>133884621.09120001</v>
      </c>
      <c r="AD17" s="20"/>
      <c r="AE17" s="19"/>
      <c r="AF17" s="20"/>
      <c r="AG17" s="19"/>
      <c r="AH17" s="20"/>
      <c r="AI17" s="19"/>
      <c r="AJ17" s="20"/>
      <c r="AK17" s="19"/>
      <c r="AL17" s="20"/>
      <c r="AM17" s="19"/>
      <c r="AN17" s="20"/>
      <c r="AO17" s="19"/>
      <c r="AP17" s="20"/>
      <c r="AQ17" s="19"/>
      <c r="AR17" s="20"/>
      <c r="AS17" s="19"/>
      <c r="AT17" s="20"/>
      <c r="AU17" s="19"/>
      <c r="AV17" s="20"/>
      <c r="AW17" s="19"/>
      <c r="AX17" s="20"/>
      <c r="AY17" s="19"/>
      <c r="AZ17" s="20"/>
      <c r="BA17" s="19"/>
      <c r="BB17" s="20"/>
      <c r="BC17" s="19"/>
      <c r="BD17" s="20"/>
      <c r="BE17" s="19"/>
      <c r="BF17" s="20"/>
      <c r="BG17" s="19"/>
      <c r="BH17" s="20"/>
      <c r="BI17" s="19"/>
      <c r="BJ17" s="20"/>
      <c r="BK17" s="19"/>
      <c r="BL17" s="20"/>
      <c r="BM17" s="19"/>
      <c r="BN17" s="20"/>
      <c r="BO17" s="19"/>
      <c r="BP17" s="20"/>
      <c r="BQ17" s="19"/>
      <c r="BR17" s="20"/>
      <c r="BS17" s="19"/>
      <c r="BT17" s="20"/>
      <c r="BU17" s="19"/>
      <c r="BV17" s="20"/>
      <c r="BW17" s="19"/>
      <c r="BX17" s="23">
        <v>0</v>
      </c>
      <c r="BY17" s="20"/>
      <c r="BZ17" s="19"/>
      <c r="CA17" s="20"/>
      <c r="CB17" s="19"/>
      <c r="CC17" s="20"/>
      <c r="CD17" s="19"/>
      <c r="CE17" s="20"/>
      <c r="CF17" s="19"/>
      <c r="CG17" s="20"/>
      <c r="CH17" s="19"/>
      <c r="CI17" s="20"/>
      <c r="CJ17" s="19"/>
      <c r="CK17" s="20"/>
      <c r="CL17" s="19"/>
      <c r="CM17" s="20"/>
      <c r="CN17" s="19"/>
      <c r="CO17" s="20"/>
      <c r="CP17" s="19"/>
      <c r="CQ17" s="20"/>
      <c r="CR17" s="19"/>
      <c r="CS17" s="20"/>
      <c r="CT17" s="19"/>
      <c r="CU17" s="19">
        <f>SUM(CU18:CU19)</f>
        <v>5</v>
      </c>
      <c r="CV17" s="19">
        <f>SUM(CV18:CV19)</f>
        <v>605788.23787500011</v>
      </c>
      <c r="CW17" s="19">
        <f>SUM(CW18:CW19)</f>
        <v>5</v>
      </c>
      <c r="CX17" s="19">
        <f>SUM(CX18:CX19)</f>
        <v>605788.23787500011</v>
      </c>
      <c r="CY17" s="55">
        <f>SUM(AD17,R17,T17,AB17,N17,V17,P17,BF17,BT17,CG17,CK17,BH17,CI17,AF17,AZ17,BB17,AH17,BD17,BR17,AJ17,X17,CO17,BJ17,CM17,BL17,BY17,CC17,BV17,CA17,AL17,AN17,AP17,AR17,AT17,AX17,AV17,BP17,CS17,CQ17,CE17,Z17,BN17,CU17,CW17)</f>
        <v>810</v>
      </c>
      <c r="CZ17" s="55">
        <f>SUM(AE17,S17,U17,AC17,O17,W17,Q17,BG17,BU17,CH17,CL17,BI17,CJ17,AG17,BA17,BC17,AI17,BE17,BS17,AK17,Y17,CP17,BK17,CN17,BM17,BZ17,CD17,BW17,CB17,AM17,AO17,AQ17,AS17,AU17,AY17,AW17,BQ17,CT17,CR17,CF17,AA17,BO17,CV17,CX17)</f>
        <v>135096197.56695002</v>
      </c>
      <c r="DA17" s="33">
        <f>SUM(DA18:DA19)</f>
        <v>7921.7</v>
      </c>
      <c r="DB17" s="56">
        <f>SUM(DA17/CY17)</f>
        <v>9.7798765432098769</v>
      </c>
      <c r="DC17" s="24">
        <f>SUM(DC18:DC19)</f>
        <v>7965.5</v>
      </c>
      <c r="DD17" s="57">
        <f>SUM(DC17/CY17)</f>
        <v>9.8339506172839499</v>
      </c>
      <c r="DF17" s="33"/>
    </row>
    <row r="18" spans="1:110" s="25" customFormat="1" x14ac:dyDescent="0.25">
      <c r="A18" s="39"/>
      <c r="B18" s="40" t="s">
        <v>123</v>
      </c>
      <c r="C18" s="41" t="s">
        <v>124</v>
      </c>
      <c r="D18" s="42">
        <f t="shared" si="45"/>
        <v>9860</v>
      </c>
      <c r="E18" s="16">
        <v>9959</v>
      </c>
      <c r="F18" s="43">
        <v>8.41</v>
      </c>
      <c r="G18" s="43">
        <v>8.41</v>
      </c>
      <c r="H18" s="44">
        <v>1.23</v>
      </c>
      <c r="I18" s="45"/>
      <c r="J18" s="42">
        <v>1.4</v>
      </c>
      <c r="K18" s="42">
        <v>1.68</v>
      </c>
      <c r="L18" s="42">
        <v>2.23</v>
      </c>
      <c r="M18" s="46">
        <v>2.57</v>
      </c>
      <c r="N18" s="47"/>
      <c r="O18" s="4"/>
      <c r="P18" s="47"/>
      <c r="Q18" s="4"/>
      <c r="R18" s="48"/>
      <c r="S18" s="4"/>
      <c r="T18" s="47"/>
      <c r="U18" s="4"/>
      <c r="V18" s="47"/>
      <c r="W18" s="4"/>
      <c r="X18" s="47"/>
      <c r="Y18" s="4"/>
      <c r="Z18" s="47"/>
      <c r="AA18" s="4"/>
      <c r="AB18" s="47">
        <v>80</v>
      </c>
      <c r="AC18" s="4">
        <f>SUM(AB18/12*5*$D18*$F18*$H18*$J18*AC$10)+(AB18/12*4*$D18*$G18*$H18*$J18*AC$10)+(AB18/12*3*$E18*$G18*$H18*$J18*AC$10)</f>
        <v>11452091.775599999</v>
      </c>
      <c r="AD18" s="48"/>
      <c r="AE18" s="4"/>
      <c r="AF18" s="47"/>
      <c r="AG18" s="4"/>
      <c r="AH18" s="47"/>
      <c r="AI18" s="4"/>
      <c r="AJ18" s="47"/>
      <c r="AK18" s="4"/>
      <c r="AL18" s="47"/>
      <c r="AM18" s="4"/>
      <c r="AN18" s="47"/>
      <c r="AO18" s="4"/>
      <c r="AP18" s="47"/>
      <c r="AQ18" s="4"/>
      <c r="AR18" s="47"/>
      <c r="AS18" s="4"/>
      <c r="AT18" s="47"/>
      <c r="AU18" s="4"/>
      <c r="AV18" s="47"/>
      <c r="AW18" s="4"/>
      <c r="AX18" s="47"/>
      <c r="AY18" s="4"/>
      <c r="AZ18" s="47"/>
      <c r="BA18" s="4"/>
      <c r="BB18" s="47"/>
      <c r="BC18" s="4"/>
      <c r="BD18" s="47"/>
      <c r="BE18" s="4"/>
      <c r="BF18" s="47"/>
      <c r="BG18" s="4"/>
      <c r="BH18" s="47"/>
      <c r="BI18" s="4"/>
      <c r="BJ18" s="47"/>
      <c r="BK18" s="4"/>
      <c r="BL18" s="47"/>
      <c r="BM18" s="4"/>
      <c r="BN18" s="47"/>
      <c r="BO18" s="4"/>
      <c r="BP18" s="47"/>
      <c r="BQ18" s="4"/>
      <c r="BR18" s="47"/>
      <c r="BS18" s="4"/>
      <c r="BT18" s="47"/>
      <c r="BU18" s="4"/>
      <c r="BV18" s="47"/>
      <c r="BW18" s="4"/>
      <c r="BX18" s="4">
        <v>0</v>
      </c>
      <c r="BY18" s="47"/>
      <c r="BZ18" s="4"/>
      <c r="CA18" s="47"/>
      <c r="CB18" s="4"/>
      <c r="CC18" s="47"/>
      <c r="CD18" s="4"/>
      <c r="CE18" s="47"/>
      <c r="CF18" s="4"/>
      <c r="CG18" s="47"/>
      <c r="CH18" s="4"/>
      <c r="CI18" s="47"/>
      <c r="CJ18" s="4"/>
      <c r="CK18" s="47"/>
      <c r="CL18" s="4"/>
      <c r="CM18" s="47"/>
      <c r="CN18" s="4"/>
      <c r="CO18" s="47"/>
      <c r="CP18" s="4"/>
      <c r="CQ18" s="47"/>
      <c r="CR18" s="4"/>
      <c r="CS18" s="47"/>
      <c r="CT18" s="4"/>
      <c r="CU18" s="4"/>
      <c r="CV18" s="4"/>
      <c r="CW18" s="4"/>
      <c r="CX18" s="4"/>
      <c r="CY18" s="49">
        <f>SUM(AD18,R18,T18,AB18,N18,V18,P18,BF18,BT18,CG18,CK18,BH18,CI18,AF18,AZ18,BB18,AH18,BD18,BR18,AJ18,X18,CO18,BJ18,CM18,BL18,BY18,CC18,BV18,CA18,AL18,AN18,AP18,AR18,AT18,AX18,AV18,BP18,CS18,CQ18,CE18,Z18,BN18,CU18)</f>
        <v>80</v>
      </c>
      <c r="CZ18" s="49">
        <f>SUM(AE18,S18,U18,AC18,O18,W18,Q18,BG18,BU18,CH18,CL18,BI18,CJ18,AG18,BA18,BC18,AI18,BE18,BS18,AK18,Y18,CP18,BK18,CN18,BM18,BZ18,CD18,BW18,CB18,AM18,AO18,AQ18,AS18,AU18,AY18,AW18,BQ18,CT18,CR18,CF18,AA18,BO18,CV18)</f>
        <v>11452091.775599999</v>
      </c>
      <c r="DA18" s="24">
        <f>CY18*F18</f>
        <v>672.8</v>
      </c>
      <c r="DB18" s="25">
        <f>CZ18/CY18</f>
        <v>143151.147195</v>
      </c>
      <c r="DC18" s="24">
        <f>SUM(CY18*G18)</f>
        <v>672.8</v>
      </c>
      <c r="DF18" s="33"/>
    </row>
    <row r="19" spans="1:110" s="25" customFormat="1" x14ac:dyDescent="0.25">
      <c r="A19" s="39"/>
      <c r="B19" s="40" t="s">
        <v>125</v>
      </c>
      <c r="C19" s="41" t="s">
        <v>126</v>
      </c>
      <c r="D19" s="42">
        <f t="shared" si="45"/>
        <v>9860</v>
      </c>
      <c r="E19" s="16">
        <v>9959</v>
      </c>
      <c r="F19" s="43">
        <v>9.93</v>
      </c>
      <c r="G19" s="43">
        <v>9.99</v>
      </c>
      <c r="H19" s="44">
        <v>1.23</v>
      </c>
      <c r="I19" s="45"/>
      <c r="J19" s="42">
        <v>1.4</v>
      </c>
      <c r="K19" s="42">
        <v>1.68</v>
      </c>
      <c r="L19" s="42">
        <v>2.23</v>
      </c>
      <c r="M19" s="46">
        <v>2.57</v>
      </c>
      <c r="N19" s="47"/>
      <c r="O19" s="4"/>
      <c r="P19" s="47"/>
      <c r="Q19" s="4"/>
      <c r="R19" s="48"/>
      <c r="S19" s="4"/>
      <c r="T19" s="47"/>
      <c r="U19" s="4"/>
      <c r="V19" s="47"/>
      <c r="W19" s="4"/>
      <c r="X19" s="47"/>
      <c r="Y19" s="4"/>
      <c r="Z19" s="47"/>
      <c r="AA19" s="4"/>
      <c r="AB19" s="47">
        <v>720</v>
      </c>
      <c r="AC19" s="4">
        <f>SUM(AB19/12*5*$D19*$G19*$H19*$J19*AC$10)+(AB19/12*4*$D19*$G19*$H19*$J19*AC$10)+(AB19/12*3*$E19*$G19*$H19*$J19*AC$10)</f>
        <v>122432529.31560001</v>
      </c>
      <c r="AD19" s="48"/>
      <c r="AE19" s="4"/>
      <c r="AF19" s="47"/>
      <c r="AG19" s="4"/>
      <c r="AH19" s="47"/>
      <c r="AI19" s="4"/>
      <c r="AJ19" s="47"/>
      <c r="AK19" s="4"/>
      <c r="AL19" s="47"/>
      <c r="AM19" s="4"/>
      <c r="AN19" s="47"/>
      <c r="AO19" s="4"/>
      <c r="AP19" s="47"/>
      <c r="AQ19" s="4"/>
      <c r="AR19" s="47"/>
      <c r="AS19" s="4"/>
      <c r="AT19" s="47"/>
      <c r="AU19" s="4"/>
      <c r="AV19" s="47"/>
      <c r="AW19" s="4"/>
      <c r="AX19" s="47"/>
      <c r="AY19" s="4"/>
      <c r="AZ19" s="47"/>
      <c r="BA19" s="4"/>
      <c r="BB19" s="47"/>
      <c r="BC19" s="4"/>
      <c r="BD19" s="47"/>
      <c r="BE19" s="4"/>
      <c r="BF19" s="47"/>
      <c r="BG19" s="4"/>
      <c r="BH19" s="47"/>
      <c r="BI19" s="4"/>
      <c r="BJ19" s="47"/>
      <c r="BK19" s="4"/>
      <c r="BL19" s="47"/>
      <c r="BM19" s="4"/>
      <c r="BN19" s="47"/>
      <c r="BO19" s="4"/>
      <c r="BP19" s="47"/>
      <c r="BQ19" s="4"/>
      <c r="BR19" s="47"/>
      <c r="BS19" s="4"/>
      <c r="BT19" s="47"/>
      <c r="BU19" s="4"/>
      <c r="BV19" s="47"/>
      <c r="BW19" s="4"/>
      <c r="BX19" s="4">
        <v>0</v>
      </c>
      <c r="BY19" s="47"/>
      <c r="BZ19" s="4"/>
      <c r="CA19" s="47"/>
      <c r="CB19" s="4"/>
      <c r="CC19" s="47"/>
      <c r="CD19" s="4"/>
      <c r="CE19" s="47"/>
      <c r="CF19" s="4"/>
      <c r="CG19" s="47"/>
      <c r="CH19" s="4"/>
      <c r="CI19" s="47"/>
      <c r="CJ19" s="4"/>
      <c r="CK19" s="47"/>
      <c r="CL19" s="4"/>
      <c r="CM19" s="47"/>
      <c r="CN19" s="4"/>
      <c r="CO19" s="47"/>
      <c r="CP19" s="4"/>
      <c r="CQ19" s="47"/>
      <c r="CR19" s="4"/>
      <c r="CS19" s="47"/>
      <c r="CT19" s="4"/>
      <c r="CU19" s="4">
        <v>5</v>
      </c>
      <c r="CV19" s="4">
        <f>SUM(CU19/12*5*CV10*D19*F19*H19)+(CU19/12*4*CV10*D19*G19*H19)+(CU19/12*3*CV10*E19*G19*H19)</f>
        <v>605788.23787500011</v>
      </c>
      <c r="CW19" s="4">
        <v>5</v>
      </c>
      <c r="CX19" s="4">
        <f>SUM(CW19/12*5*D19*F19*H19*CX10)+(CW19/12*4*D19*G19*H19*CX10)+(CW19/12*3*E19*G19*H19*CX10)</f>
        <v>605788.23787500011</v>
      </c>
      <c r="CY19" s="49">
        <f>SUM(AD19,R19,T19,AB19,N19,V19,P19,BF19,BT19,CG19,CK19,BH19,CI19,AF19,AZ19,BB19,AH19,BD19,BR19,AJ19,X19,CO19,BJ19,CM19,BL19,BY19,CC19,BV19,CA19,AL19,AN19,AP19,AR19,AT19,AX19,AV19,BP19,CS19,CQ19,CE19,Z19,BN19,CU19,CW19)</f>
        <v>730</v>
      </c>
      <c r="CZ19" s="49">
        <f>SUM(AE19,S19,U19,AC19,O19,W19,Q19,BG19,BU19,CH19,CL19,BI19,CJ19,AG19,BA19,BC19,AI19,BE19,BS19,AK19,Y19,CP19,BK19,CN19,BM19,BZ19,CD19,BW19,CB19,AM19,AO19,AQ19,AS19,AU19,AY19,AW19,BQ19,CT19,CR19,CF19,AA19,BO19,CV19,CX19)</f>
        <v>123644105.79135001</v>
      </c>
      <c r="DA19" s="24">
        <f>CY19*F19</f>
        <v>7248.9</v>
      </c>
      <c r="DB19" s="25">
        <f>CZ19/CY19</f>
        <v>169375.48738541096</v>
      </c>
      <c r="DC19" s="24">
        <f>SUM(CY19*G19)</f>
        <v>7292.7</v>
      </c>
      <c r="DF19" s="33"/>
    </row>
    <row r="20" spans="1:110" ht="30" x14ac:dyDescent="0.25">
      <c r="A20" s="28"/>
      <c r="B20" s="28">
        <v>6</v>
      </c>
      <c r="C20" s="15" t="s">
        <v>127</v>
      </c>
      <c r="D20" s="16">
        <f>D19</f>
        <v>9860</v>
      </c>
      <c r="E20" s="16">
        <v>9959</v>
      </c>
      <c r="F20" s="16">
        <v>0.33</v>
      </c>
      <c r="G20" s="16"/>
      <c r="H20" s="29">
        <v>1</v>
      </c>
      <c r="I20" s="30"/>
      <c r="J20" s="16">
        <v>1.4</v>
      </c>
      <c r="K20" s="16">
        <v>1.68</v>
      </c>
      <c r="L20" s="16">
        <v>2.23</v>
      </c>
      <c r="M20" s="18">
        <v>2.57</v>
      </c>
      <c r="N20" s="21">
        <v>0</v>
      </c>
      <c r="O20" s="19">
        <f t="shared" ref="O20:O21" si="46">SUM(N20/12*9*$D20*$F20*$H20*$J20*O$10)+SUM(N20/12*3*$E20*$F20*$H20*$J20*O$10)</f>
        <v>0</v>
      </c>
      <c r="P20" s="21">
        <v>0</v>
      </c>
      <c r="Q20" s="19">
        <f t="shared" ref="Q20:Q21" si="47">SUM(P20/12*9*$D20*$F20*$H20*$J20*Q$10)+SUM(P20/12*3*$E20*$F20*$H20*$J20*Q$10)</f>
        <v>0</v>
      </c>
      <c r="R20" s="20"/>
      <c r="S20" s="19">
        <f t="shared" ref="S20:S21" si="48">SUM(R20/12*9*$D20*$F20*$H20*$J20*S$10)+SUM(R20/12*3*$E20*$F20*$H20*$J20*S$10)</f>
        <v>0</v>
      </c>
      <c r="T20" s="21">
        <v>0</v>
      </c>
      <c r="U20" s="19">
        <f t="shared" ref="U20:U21" si="49">SUM(T20/12*9*$D20*$F20*$H20*$J20*U$10)+SUM(T20/12*3*$E20*$F20*$H20*$J20*U$10)</f>
        <v>0</v>
      </c>
      <c r="V20" s="21">
        <v>0</v>
      </c>
      <c r="W20" s="19">
        <f t="shared" ref="W20:W21" si="50">SUM(V20/12*9*$D20*$F20*$H20*$J20*W$10)+SUM(V20/12*3*$E20*$F20*$H20*$J20*W$10)</f>
        <v>0</v>
      </c>
      <c r="X20" s="21">
        <v>0</v>
      </c>
      <c r="Y20" s="19">
        <f t="shared" ref="Y20:Y21" si="51">SUM(X20/12*9*$D20*$F20*$H20*$J20*Y$10)+SUM(X20/12*3*$E20*$F20*$H20*$J20*Y$10)</f>
        <v>0</v>
      </c>
      <c r="Z20" s="21"/>
      <c r="AA20" s="19">
        <f t="shared" ref="AA20:AA21" si="52">SUM(Z20/12*9*$D20*$F20*$H20*$J20*AA$10)+SUM(Z20/12*3*$E20*$F20*$H20*$J20*AA$10)</f>
        <v>0</v>
      </c>
      <c r="AB20" s="21">
        <v>0</v>
      </c>
      <c r="AC20" s="19">
        <f t="shared" ref="AC20:AC21" si="53">SUM(AB20/12*9*$D20*$F20*$H20*$J20*AC$10)+SUM(AB20/12*3*$E20*$F20*$H20*$J20*AC$10)</f>
        <v>0</v>
      </c>
      <c r="AD20" s="20"/>
      <c r="AE20" s="19">
        <f t="shared" ref="AE20:AE21" si="54">SUM(AD20/12*9*$D20*$F20*$H20*$J20*AE$10)+SUM(AD20/12*3*$E20*$F20*$H20*$J20*AE$10)</f>
        <v>0</v>
      </c>
      <c r="AF20" s="21">
        <v>0</v>
      </c>
      <c r="AG20" s="19">
        <f t="shared" ref="AG20:AG21" si="55">SUM(AF20/12*9*$D20*$F20*$H20*$J20*AG$10)+SUM(AF20/12*3*$E20*$F20*$H20*$J20*AG$10)</f>
        <v>0</v>
      </c>
      <c r="AH20" s="21">
        <v>0</v>
      </c>
      <c r="AI20" s="19">
        <f t="shared" ref="AI20:AI21" si="56">SUM(AH20/12*9*$D20*$F20*$H20*$J20*AI$10)+SUM(AH20/12*3*$E20*$F20*$H20*$J20*AI$10)</f>
        <v>0</v>
      </c>
      <c r="AJ20" s="21"/>
      <c r="AK20" s="19">
        <f t="shared" ref="AK20:AK21" si="57">SUM(AJ20/12*9*$D20*$F20*$H20*$J20*AK$10)+SUM(AJ20/12*3*$E20*$F20*$H20*$J20*AK$10)</f>
        <v>0</v>
      </c>
      <c r="AL20" s="21">
        <v>0</v>
      </c>
      <c r="AM20" s="19">
        <f t="shared" ref="AM20:AM21" si="58">SUM(AL20/12*9*$D20*$F20*$H20*$K20*AM$10)+SUM(AL20/12*3*$E20*$F20*$H20*$K20*AM$10)</f>
        <v>0</v>
      </c>
      <c r="AN20" s="21">
        <v>0</v>
      </c>
      <c r="AO20" s="19">
        <f t="shared" ref="AO20:AO21" si="59">SUM(AN20/12*9*$D20*$F20*$H20*$K20*AO$10)+SUM(AN20/12*3*$E20*$F20*$H20*$K20*AO$10)</f>
        <v>0</v>
      </c>
      <c r="AP20" s="21">
        <v>0</v>
      </c>
      <c r="AQ20" s="19">
        <f t="shared" ref="AQ20:AQ21" si="60">SUM(AP20/12*9*$D20*$F20*$H20*$K20*AQ$10)+SUM(AP20/12*3*$E20*$F20*$H20*$K20*AQ$10)</f>
        <v>0</v>
      </c>
      <c r="AR20" s="21">
        <v>0</v>
      </c>
      <c r="AS20" s="19">
        <f t="shared" ref="AS20:AS21" si="61">SUM(AR20/12*9*$D20*$F20*$H20*$K20*AS$10)+SUM(AR20/12*3*$E20*$F20*$H20*$K20*AS$10)</f>
        <v>0</v>
      </c>
      <c r="AT20" s="21">
        <v>0</v>
      </c>
      <c r="AU20" s="19">
        <f t="shared" ref="AU20:AU21" si="62">SUM(AT20/12*9*$D20*$F20*$H20*$K20*AU$10)+SUM(AT20/12*3*$E20*$F20*$H20*$K20*AU$10)</f>
        <v>0</v>
      </c>
      <c r="AV20" s="21"/>
      <c r="AW20" s="19">
        <f t="shared" ref="AW20:AW21" si="63">SUM(AV20/12*9*$D20*$F20*$H20*$K20*AW$10)+SUM(AV20/12*3*$E20*$F20*$H20*$K20*AW$10)</f>
        <v>0</v>
      </c>
      <c r="AX20" s="21">
        <v>0</v>
      </c>
      <c r="AY20" s="19">
        <f t="shared" ref="AY20:AY21" si="64">SUM(AX20/12*9*$D20*$F20*$H20*$K20*AY$10)+SUM(AX20/12*3*$E20*$F20*$H20*$K20*AY$10)</f>
        <v>0</v>
      </c>
      <c r="AZ20" s="21">
        <v>0</v>
      </c>
      <c r="BA20" s="19">
        <f t="shared" ref="BA20:BA21" si="65">SUM(AZ20/12*9*$D20*$F20*$H20*$J20*BA$10)+SUM(AZ20/12*3*$E20*$F20*$H20*$J20*BA$10)</f>
        <v>0</v>
      </c>
      <c r="BB20" s="21">
        <v>500</v>
      </c>
      <c r="BC20" s="19">
        <f t="shared" ref="BC20:BC21" si="66">SUM(BB20/12*9*$D20*$F20*$H20*$J20*BC$10)+SUM(BB20/12*3*$E20*$F20*$H20*$J20*BC$10)</f>
        <v>2283377.25</v>
      </c>
      <c r="BD20" s="21"/>
      <c r="BE20" s="19">
        <f t="shared" ref="BE20:BE21" si="67">SUM(BD20/12*9*$D20*$F20*$H20*$J20*BE$10)+SUM(BD20/12*3*$E20*$F20*$H20*$J20*BE$10)</f>
        <v>0</v>
      </c>
      <c r="BF20" s="21">
        <v>0</v>
      </c>
      <c r="BG20" s="19">
        <f t="shared" ref="BG20:BG21" si="68">SUM(BF20/12*9*$D20*$F20*$H20*$J20*BG$10)+SUM(BF20/12*3*$E20*$F20*$H20*$J20*BG$10)</f>
        <v>0</v>
      </c>
      <c r="BH20" s="21">
        <v>0</v>
      </c>
      <c r="BI20" s="19">
        <f t="shared" ref="BI20:BI21" si="69">SUM(BH20/12*9*$D20*$F20*$H20*$J20*BI$10)+SUM(BH20/12*3*$E20*$F20*$H20*$J20*BI$10)</f>
        <v>0</v>
      </c>
      <c r="BJ20" s="21">
        <v>0</v>
      </c>
      <c r="BK20" s="19">
        <f t="shared" ref="BK20:BK21" si="70">SUM(BJ20/12*9*$D20*$F20*$H20*$K20*BK$10)+SUM(BJ20/12*3*$E20*$F20*$H20*$K20*BK$10)</f>
        <v>0</v>
      </c>
      <c r="BL20" s="21"/>
      <c r="BM20" s="19">
        <f t="shared" ref="BM20:BM21" si="71">SUM(BL20/12*9*$D20*$F20*$H20*$K20*BM$10)+SUM(BL20/12*3*$E20*$F20*$H20*$K20*BM$10)</f>
        <v>0</v>
      </c>
      <c r="BN20" s="21"/>
      <c r="BO20" s="19">
        <f t="shared" ref="BO20:BO21" si="72">SUM(BN20/12*9*$D20*$F20*$H20*$J20*BO$10)+SUM(BN20/12*3*$E20*$F20*$H20*$J20*BO$10)</f>
        <v>0</v>
      </c>
      <c r="BP20" s="21"/>
      <c r="BQ20" s="19">
        <f t="shared" ref="BQ20:BQ21" si="73">SUM(BP20/12*9*$D20*$F20*$H20*$K20*BQ$10)+SUM(BP20/12*3*$E20*$F20*$H20*$K20*BQ$10)</f>
        <v>0</v>
      </c>
      <c r="BR20" s="21">
        <v>0</v>
      </c>
      <c r="BS20" s="19">
        <f t="shared" ref="BS20:BS21" si="74">SUM(BR20/12*9*$D20*$F20*$H20*$J20*BS$10)+SUM(BR20/12*3*$E20*$F20*$H20*$J20*BS$10)</f>
        <v>0</v>
      </c>
      <c r="BT20" s="21"/>
      <c r="BU20" s="19">
        <f t="shared" ref="BU20:BU21" si="75">SUM(BT20/12*9*$D20*$F20*$H20*$J20*BU$10)+SUM(BT20/12*3*$E20*$F20*$H20*$J20*BU$10)</f>
        <v>0</v>
      </c>
      <c r="BV20" s="21">
        <v>45</v>
      </c>
      <c r="BW20" s="19">
        <f t="shared" ref="BW20:BW21" si="76">SUM(BV20/12*9*$D20*$F20*$H20*$K20*BW$10)+SUM(BV20/12*3*$E20*$F20*$H20*$K20*BW$10)</f>
        <v>246604.74299999999</v>
      </c>
      <c r="BX20" s="19">
        <v>0</v>
      </c>
      <c r="BY20" s="21"/>
      <c r="BZ20" s="19">
        <f t="shared" ref="BZ20:BZ21" si="77">SUM(BY20/12*9*$D20*$F20*$H20*$K20*BZ$10)+SUM(BY20/12*3*$E20*$F20*$H20*$K20*BZ$10)</f>
        <v>0</v>
      </c>
      <c r="CA20" s="21"/>
      <c r="CB20" s="19">
        <f t="shared" ref="CB20:CB21" si="78">SUM(CA20/12*9*$D20*$F20*$H20*$K20*CB$10)+SUM(CA20/12*3*$E20*$F20*$H20*$K20*CB$10)</f>
        <v>0</v>
      </c>
      <c r="CC20" s="21"/>
      <c r="CD20" s="19">
        <f t="shared" ref="CD20:CD21" si="79">SUM(CC20/12*9*$D20*$F20*$H20*$K20*CD$10)+SUM(CC20/12*3*$E20*$F20*$H20*$K20*CD$10)</f>
        <v>0</v>
      </c>
      <c r="CE20" s="21">
        <v>139</v>
      </c>
      <c r="CF20" s="19">
        <f t="shared" ref="CF20:CF21" si="80">SUM(CE20/12*9*$D20*$F20*$H20*$K20*CF$10)+SUM(CE20/12*3*$E20*$F20*$H20*$K20*CF$10)</f>
        <v>761734.65060000005</v>
      </c>
      <c r="CG20" s="21"/>
      <c r="CH20" s="19">
        <f t="shared" ref="CH20:CH21" si="81">SUM(CG20/12*9*$D20*$F20*$H20*$J20*CH$10)+SUM(CG20/12*3*$E20*$F20*$H20*$J20*CH$10)</f>
        <v>0</v>
      </c>
      <c r="CI20" s="21"/>
      <c r="CJ20" s="19">
        <f t="shared" ref="CJ20:CJ21" si="82">SUM(CI20/12*9*$D20*$F20*$H20*$J20*CJ$10)+SUM(CI20/12*3*$E20*$F20*$H20*$J20*CJ$10)</f>
        <v>0</v>
      </c>
      <c r="CK20" s="21">
        <v>150</v>
      </c>
      <c r="CL20" s="19">
        <f t="shared" ref="CL20:CL21" si="83">SUM(CK20/12*9*$D20*$F20*$H20*$J20*CL$10)+SUM(CK20/12*3*$E20*$F20*$H20*$J20*CL$10)</f>
        <v>685013.17499999993</v>
      </c>
      <c r="CM20" s="21"/>
      <c r="CN20" s="19">
        <f t="shared" ref="CN20:CN21" si="84">SUM(CM20/12*9*$D20*$F20*$H20*$K20*CN$10)+SUM(CM20/12*3*$E20*$F20*$H20*$K20*CN$10)</f>
        <v>0</v>
      </c>
      <c r="CO20" s="21">
        <v>0</v>
      </c>
      <c r="CP20" s="19">
        <f t="shared" ref="CP20:CP21" si="85">SUM(CO20/12*9*$D20*$F20*$H20*$K20*CP$10)+SUM(CO20/12*3*$E20*$F20*$H20*$K20*CP$10)</f>
        <v>0</v>
      </c>
      <c r="CQ20" s="21"/>
      <c r="CR20" s="19">
        <f t="shared" ref="CR20:CR21" si="86">SUM(CQ20/12*9*$D20*$F20*$H20*$M20*CR$10)+SUM(CQ20/12*3*$E20*$F20*$H20*$M20*CR$10)</f>
        <v>0</v>
      </c>
      <c r="CS20" s="21">
        <v>0</v>
      </c>
      <c r="CT20" s="19">
        <f t="shared" ref="CT20:CT21" si="87">SUM(CS20/12*9*$D20*$F20*$H20*$L20*CT$10)+SUM(CS20/12*3*$E20*$F20*$H20*$L20*CT$10)</f>
        <v>0</v>
      </c>
      <c r="CU20" s="19"/>
      <c r="CV20" s="19"/>
      <c r="CW20" s="19"/>
      <c r="CX20" s="19"/>
      <c r="CY20" s="55">
        <f>SUM(AD20,R20,T20,AB20,N20,V20,P20,BF20,BT20,CG20,CK20,BH20,CI20,AF20,AZ20,BB20,AH20,BD20,BR20,AJ20,X20,CO20,BJ20,CM20,BL20,BY20,CC20,BV20,CA20,AL20,AN20,AP20,AR20,AT20,AX20,AV20,BP20,CS20,CQ20,CE20,Z20,BN20)</f>
        <v>834</v>
      </c>
      <c r="CZ20" s="55">
        <f>SUM(AE20,S20,U20,AC20,O20,W20,Q20,BG20,BU20,CH20,CL20,BI20,CJ20,AG20,BA20,BC20,AI20,BE20,BS20,AK20,Y20,CP20,BK20,CN20,BM20,BZ20,CD20,BW20,CB20,AM20,AO20,AQ20,AS20,AU20,AY20,AW20,BQ20,CT20,CR20,CF20,AA20,BO20)</f>
        <v>3976729.8185999999</v>
      </c>
      <c r="DF20" s="33"/>
    </row>
    <row r="21" spans="1:110" x14ac:dyDescent="0.25">
      <c r="A21" s="28"/>
      <c r="B21" s="28">
        <v>7</v>
      </c>
      <c r="C21" s="15" t="s">
        <v>128</v>
      </c>
      <c r="D21" s="16">
        <f>D20</f>
        <v>9860</v>
      </c>
      <c r="E21" s="16">
        <v>9959</v>
      </c>
      <c r="F21" s="16">
        <v>1.04</v>
      </c>
      <c r="G21" s="16"/>
      <c r="H21" s="29">
        <v>1</v>
      </c>
      <c r="I21" s="30"/>
      <c r="J21" s="16">
        <v>1.4</v>
      </c>
      <c r="K21" s="16">
        <v>1.68</v>
      </c>
      <c r="L21" s="16">
        <v>2.23</v>
      </c>
      <c r="M21" s="18">
        <v>2.57</v>
      </c>
      <c r="N21" s="21"/>
      <c r="O21" s="19">
        <f t="shared" si="46"/>
        <v>0</v>
      </c>
      <c r="P21" s="21"/>
      <c r="Q21" s="19">
        <f t="shared" si="47"/>
        <v>0</v>
      </c>
      <c r="R21" s="20"/>
      <c r="S21" s="19">
        <f t="shared" si="48"/>
        <v>0</v>
      </c>
      <c r="T21" s="21"/>
      <c r="U21" s="19">
        <f t="shared" si="49"/>
        <v>0</v>
      </c>
      <c r="V21" s="21"/>
      <c r="W21" s="19">
        <f t="shared" si="50"/>
        <v>0</v>
      </c>
      <c r="X21" s="21"/>
      <c r="Y21" s="19">
        <f t="shared" si="51"/>
        <v>0</v>
      </c>
      <c r="Z21" s="21"/>
      <c r="AA21" s="19">
        <f t="shared" si="52"/>
        <v>0</v>
      </c>
      <c r="AB21" s="21"/>
      <c r="AC21" s="19">
        <f t="shared" si="53"/>
        <v>0</v>
      </c>
      <c r="AD21" s="20"/>
      <c r="AE21" s="19">
        <f t="shared" si="54"/>
        <v>0</v>
      </c>
      <c r="AF21" s="21"/>
      <c r="AG21" s="19">
        <f t="shared" si="55"/>
        <v>0</v>
      </c>
      <c r="AH21" s="21"/>
      <c r="AI21" s="19">
        <f t="shared" si="56"/>
        <v>0</v>
      </c>
      <c r="AJ21" s="21"/>
      <c r="AK21" s="19">
        <f t="shared" si="57"/>
        <v>0</v>
      </c>
      <c r="AL21" s="21"/>
      <c r="AM21" s="19">
        <f t="shared" si="58"/>
        <v>0</v>
      </c>
      <c r="AN21" s="21"/>
      <c r="AO21" s="19">
        <f t="shared" si="59"/>
        <v>0</v>
      </c>
      <c r="AP21" s="21"/>
      <c r="AQ21" s="19">
        <f t="shared" si="60"/>
        <v>0</v>
      </c>
      <c r="AR21" s="21"/>
      <c r="AS21" s="19">
        <f t="shared" si="61"/>
        <v>0</v>
      </c>
      <c r="AT21" s="21"/>
      <c r="AU21" s="19">
        <f t="shared" si="62"/>
        <v>0</v>
      </c>
      <c r="AV21" s="21"/>
      <c r="AW21" s="19">
        <f t="shared" si="63"/>
        <v>0</v>
      </c>
      <c r="AX21" s="21"/>
      <c r="AY21" s="19">
        <f t="shared" si="64"/>
        <v>0</v>
      </c>
      <c r="AZ21" s="21"/>
      <c r="BA21" s="19">
        <f t="shared" si="65"/>
        <v>0</v>
      </c>
      <c r="BB21" s="21"/>
      <c r="BC21" s="19">
        <f t="shared" si="66"/>
        <v>0</v>
      </c>
      <c r="BD21" s="21"/>
      <c r="BE21" s="19">
        <f t="shared" si="67"/>
        <v>0</v>
      </c>
      <c r="BF21" s="21"/>
      <c r="BG21" s="19">
        <f t="shared" si="68"/>
        <v>0</v>
      </c>
      <c r="BH21" s="21"/>
      <c r="BI21" s="19">
        <f t="shared" si="69"/>
        <v>0</v>
      </c>
      <c r="BJ21" s="21"/>
      <c r="BK21" s="19">
        <f t="shared" si="70"/>
        <v>0</v>
      </c>
      <c r="BL21" s="21"/>
      <c r="BM21" s="19">
        <f t="shared" si="71"/>
        <v>0</v>
      </c>
      <c r="BN21" s="21"/>
      <c r="BO21" s="19">
        <f t="shared" si="72"/>
        <v>0</v>
      </c>
      <c r="BP21" s="21"/>
      <c r="BQ21" s="19">
        <f t="shared" si="73"/>
        <v>0</v>
      </c>
      <c r="BR21" s="21"/>
      <c r="BS21" s="19">
        <f t="shared" si="74"/>
        <v>0</v>
      </c>
      <c r="BT21" s="21"/>
      <c r="BU21" s="19">
        <f t="shared" si="75"/>
        <v>0</v>
      </c>
      <c r="BV21" s="21"/>
      <c r="BW21" s="19">
        <f t="shared" si="76"/>
        <v>0</v>
      </c>
      <c r="BX21" s="19">
        <v>0</v>
      </c>
      <c r="BY21" s="21"/>
      <c r="BZ21" s="19">
        <f t="shared" si="77"/>
        <v>0</v>
      </c>
      <c r="CA21" s="21"/>
      <c r="CB21" s="19">
        <f t="shared" si="78"/>
        <v>0</v>
      </c>
      <c r="CC21" s="21"/>
      <c r="CD21" s="19">
        <f t="shared" si="79"/>
        <v>0</v>
      </c>
      <c r="CE21" s="21"/>
      <c r="CF21" s="19">
        <f t="shared" si="80"/>
        <v>0</v>
      </c>
      <c r="CG21" s="21"/>
      <c r="CH21" s="19">
        <f t="shared" si="81"/>
        <v>0</v>
      </c>
      <c r="CI21" s="21"/>
      <c r="CJ21" s="19">
        <f t="shared" si="82"/>
        <v>0</v>
      </c>
      <c r="CK21" s="21"/>
      <c r="CL21" s="19">
        <f t="shared" si="83"/>
        <v>0</v>
      </c>
      <c r="CM21" s="21"/>
      <c r="CN21" s="19">
        <f t="shared" si="84"/>
        <v>0</v>
      </c>
      <c r="CO21" s="21"/>
      <c r="CP21" s="19">
        <f t="shared" si="85"/>
        <v>0</v>
      </c>
      <c r="CQ21" s="21"/>
      <c r="CR21" s="19">
        <f t="shared" si="86"/>
        <v>0</v>
      </c>
      <c r="CS21" s="21"/>
      <c r="CT21" s="19">
        <f t="shared" si="87"/>
        <v>0</v>
      </c>
      <c r="CU21" s="19"/>
      <c r="CV21" s="19"/>
      <c r="CW21" s="19"/>
      <c r="CX21" s="19"/>
      <c r="CY21" s="55">
        <f>SUM(AD21,R21,T21,AB21,N21,V21,P21,BF21,BT21,CG21,CK21,BH21,CI21,AF21,AZ21,BB21,AH21,BD21,BR21,AJ21,X21,CO21,BJ21,CM21,BL21,BY21,CC21,BV21,CA21,AL21,AN21,AP21,AR21,AT21,AX21,AV21,BP21,CS21,CQ21,CE21,Z21,BN21)</f>
        <v>0</v>
      </c>
      <c r="CZ21" s="55">
        <f>SUM(AE21,S21,U21,AC21,O21,W21,Q21,BG21,BU21,CH21,CL21,BI21,CJ21,AG21,BA21,BC21,AI21,BE21,BS21,AK21,Y21,CP21,BK21,CN21,BM21,BZ21,CD21,BW21,CB21,AM21,AO21,AQ21,AS21,AU21,AY21,AW21,BQ21,CT21,CR21,CF21,AA21,BO21)</f>
        <v>0</v>
      </c>
      <c r="DF21" s="33"/>
    </row>
    <row r="22" spans="1:110" s="61" customFormat="1" x14ac:dyDescent="0.25">
      <c r="A22" s="78">
        <v>3</v>
      </c>
      <c r="B22" s="78"/>
      <c r="C22" s="79" t="s">
        <v>129</v>
      </c>
      <c r="D22" s="80"/>
      <c r="E22" s="81">
        <v>9959</v>
      </c>
      <c r="F22" s="82">
        <v>0.98</v>
      </c>
      <c r="G22" s="82"/>
      <c r="H22" s="83"/>
      <c r="I22" s="84"/>
      <c r="J22" s="80"/>
      <c r="K22" s="80"/>
      <c r="L22" s="80"/>
      <c r="M22" s="85">
        <v>2.57</v>
      </c>
      <c r="N22" s="86">
        <f t="shared" ref="N22:BY22" si="88">N23</f>
        <v>0</v>
      </c>
      <c r="O22" s="86">
        <f t="shared" si="88"/>
        <v>0</v>
      </c>
      <c r="P22" s="86">
        <f t="shared" si="88"/>
        <v>0</v>
      </c>
      <c r="Q22" s="86">
        <f t="shared" si="88"/>
        <v>0</v>
      </c>
      <c r="R22" s="86">
        <f t="shared" si="88"/>
        <v>0</v>
      </c>
      <c r="S22" s="86">
        <f t="shared" si="88"/>
        <v>0</v>
      </c>
      <c r="T22" s="86">
        <f t="shared" si="88"/>
        <v>0</v>
      </c>
      <c r="U22" s="86">
        <f t="shared" si="88"/>
        <v>0</v>
      </c>
      <c r="V22" s="86">
        <f t="shared" si="88"/>
        <v>0</v>
      </c>
      <c r="W22" s="86">
        <f t="shared" si="88"/>
        <v>0</v>
      </c>
      <c r="X22" s="86">
        <f t="shared" si="88"/>
        <v>6</v>
      </c>
      <c r="Y22" s="86">
        <f t="shared" si="88"/>
        <v>81371.261999999988</v>
      </c>
      <c r="Z22" s="86">
        <f t="shared" si="88"/>
        <v>0</v>
      </c>
      <c r="AA22" s="86">
        <f t="shared" si="88"/>
        <v>0</v>
      </c>
      <c r="AB22" s="86">
        <f t="shared" si="88"/>
        <v>0</v>
      </c>
      <c r="AC22" s="86">
        <f t="shared" si="88"/>
        <v>0</v>
      </c>
      <c r="AD22" s="86">
        <f t="shared" si="88"/>
        <v>0</v>
      </c>
      <c r="AE22" s="86">
        <f t="shared" si="88"/>
        <v>0</v>
      </c>
      <c r="AF22" s="86">
        <f t="shared" si="88"/>
        <v>0</v>
      </c>
      <c r="AG22" s="86">
        <f t="shared" si="88"/>
        <v>0</v>
      </c>
      <c r="AH22" s="86">
        <f t="shared" si="88"/>
        <v>0</v>
      </c>
      <c r="AI22" s="86">
        <f t="shared" si="88"/>
        <v>0</v>
      </c>
      <c r="AJ22" s="86">
        <f t="shared" si="88"/>
        <v>0</v>
      </c>
      <c r="AK22" s="86">
        <f t="shared" si="88"/>
        <v>0</v>
      </c>
      <c r="AL22" s="86">
        <f t="shared" si="88"/>
        <v>0</v>
      </c>
      <c r="AM22" s="86">
        <f t="shared" si="88"/>
        <v>0</v>
      </c>
      <c r="AN22" s="86">
        <f t="shared" si="88"/>
        <v>0</v>
      </c>
      <c r="AO22" s="86">
        <f t="shared" si="88"/>
        <v>0</v>
      </c>
      <c r="AP22" s="86">
        <f t="shared" si="88"/>
        <v>0</v>
      </c>
      <c r="AQ22" s="86">
        <f t="shared" si="88"/>
        <v>0</v>
      </c>
      <c r="AR22" s="86">
        <f t="shared" si="88"/>
        <v>0</v>
      </c>
      <c r="AS22" s="86">
        <f t="shared" si="88"/>
        <v>0</v>
      </c>
      <c r="AT22" s="86">
        <f t="shared" si="88"/>
        <v>0</v>
      </c>
      <c r="AU22" s="86">
        <f t="shared" si="88"/>
        <v>0</v>
      </c>
      <c r="AV22" s="86">
        <f t="shared" si="88"/>
        <v>0</v>
      </c>
      <c r="AW22" s="86">
        <f t="shared" si="88"/>
        <v>0</v>
      </c>
      <c r="AX22" s="86">
        <f t="shared" si="88"/>
        <v>0</v>
      </c>
      <c r="AY22" s="86">
        <f t="shared" si="88"/>
        <v>0</v>
      </c>
      <c r="AZ22" s="86">
        <f t="shared" si="88"/>
        <v>0</v>
      </c>
      <c r="BA22" s="86">
        <f t="shared" si="88"/>
        <v>0</v>
      </c>
      <c r="BB22" s="86">
        <f t="shared" si="88"/>
        <v>0</v>
      </c>
      <c r="BC22" s="86">
        <f t="shared" si="88"/>
        <v>0</v>
      </c>
      <c r="BD22" s="86">
        <f t="shared" si="88"/>
        <v>0</v>
      </c>
      <c r="BE22" s="86">
        <f t="shared" si="88"/>
        <v>0</v>
      </c>
      <c r="BF22" s="86">
        <f t="shared" si="88"/>
        <v>0</v>
      </c>
      <c r="BG22" s="86">
        <f t="shared" si="88"/>
        <v>0</v>
      </c>
      <c r="BH22" s="86">
        <f t="shared" si="88"/>
        <v>0</v>
      </c>
      <c r="BI22" s="86">
        <f t="shared" si="88"/>
        <v>0</v>
      </c>
      <c r="BJ22" s="86">
        <f t="shared" si="88"/>
        <v>0</v>
      </c>
      <c r="BK22" s="86">
        <f t="shared" si="88"/>
        <v>0</v>
      </c>
      <c r="BL22" s="86">
        <f t="shared" si="88"/>
        <v>0</v>
      </c>
      <c r="BM22" s="86">
        <f t="shared" si="88"/>
        <v>0</v>
      </c>
      <c r="BN22" s="86">
        <f t="shared" si="88"/>
        <v>0</v>
      </c>
      <c r="BO22" s="86">
        <f t="shared" si="88"/>
        <v>0</v>
      </c>
      <c r="BP22" s="86">
        <f t="shared" si="88"/>
        <v>0</v>
      </c>
      <c r="BQ22" s="86">
        <f t="shared" si="88"/>
        <v>0</v>
      </c>
      <c r="BR22" s="86">
        <f t="shared" si="88"/>
        <v>0</v>
      </c>
      <c r="BS22" s="86">
        <f t="shared" si="88"/>
        <v>0</v>
      </c>
      <c r="BT22" s="86">
        <f t="shared" si="88"/>
        <v>0</v>
      </c>
      <c r="BU22" s="86">
        <f t="shared" si="88"/>
        <v>0</v>
      </c>
      <c r="BV22" s="86">
        <f t="shared" si="88"/>
        <v>4</v>
      </c>
      <c r="BW22" s="86">
        <f t="shared" si="88"/>
        <v>65097.00959999999</v>
      </c>
      <c r="BX22" s="60">
        <v>0</v>
      </c>
      <c r="BY22" s="86">
        <f t="shared" si="88"/>
        <v>0</v>
      </c>
      <c r="BZ22" s="86">
        <f t="shared" ref="BZ22:CZ22" si="89">BZ23</f>
        <v>0</v>
      </c>
      <c r="CA22" s="86">
        <f t="shared" si="89"/>
        <v>0</v>
      </c>
      <c r="CB22" s="86">
        <f t="shared" si="89"/>
        <v>0</v>
      </c>
      <c r="CC22" s="86">
        <f t="shared" si="89"/>
        <v>0</v>
      </c>
      <c r="CD22" s="86">
        <f t="shared" si="89"/>
        <v>0</v>
      </c>
      <c r="CE22" s="86">
        <f t="shared" si="89"/>
        <v>0</v>
      </c>
      <c r="CF22" s="86">
        <f t="shared" si="89"/>
        <v>0</v>
      </c>
      <c r="CG22" s="86">
        <f t="shared" si="89"/>
        <v>7</v>
      </c>
      <c r="CH22" s="86">
        <f t="shared" si="89"/>
        <v>94933.138999999996</v>
      </c>
      <c r="CI22" s="86">
        <f t="shared" si="89"/>
        <v>0</v>
      </c>
      <c r="CJ22" s="86">
        <f t="shared" si="89"/>
        <v>0</v>
      </c>
      <c r="CK22" s="86">
        <f t="shared" si="89"/>
        <v>0</v>
      </c>
      <c r="CL22" s="86">
        <f t="shared" si="89"/>
        <v>0</v>
      </c>
      <c r="CM22" s="86">
        <f t="shared" si="89"/>
        <v>1</v>
      </c>
      <c r="CN22" s="86">
        <f t="shared" si="89"/>
        <v>16274.252399999998</v>
      </c>
      <c r="CO22" s="86">
        <f t="shared" si="89"/>
        <v>1</v>
      </c>
      <c r="CP22" s="86">
        <f t="shared" si="89"/>
        <v>16274.252399999998</v>
      </c>
      <c r="CQ22" s="86">
        <f t="shared" si="89"/>
        <v>0</v>
      </c>
      <c r="CR22" s="86">
        <f t="shared" si="89"/>
        <v>0</v>
      </c>
      <c r="CS22" s="86">
        <f t="shared" si="89"/>
        <v>1</v>
      </c>
      <c r="CT22" s="86">
        <f t="shared" si="89"/>
        <v>21602.13265</v>
      </c>
      <c r="CU22" s="86"/>
      <c r="CV22" s="86"/>
      <c r="CW22" s="86"/>
      <c r="CX22" s="86"/>
      <c r="CY22" s="86">
        <f t="shared" si="89"/>
        <v>20</v>
      </c>
      <c r="CZ22" s="86">
        <f t="shared" si="89"/>
        <v>295552.04804999992</v>
      </c>
      <c r="DF22" s="33"/>
    </row>
    <row r="23" spans="1:110" ht="30" x14ac:dyDescent="0.25">
      <c r="A23" s="28"/>
      <c r="B23" s="28">
        <v>8</v>
      </c>
      <c r="C23" s="22" t="s">
        <v>130</v>
      </c>
      <c r="D23" s="16">
        <f>D21</f>
        <v>9860</v>
      </c>
      <c r="E23" s="16">
        <v>9959</v>
      </c>
      <c r="F23" s="26">
        <v>0.98</v>
      </c>
      <c r="G23" s="26"/>
      <c r="H23" s="29">
        <v>1</v>
      </c>
      <c r="I23" s="30"/>
      <c r="J23" s="16">
        <v>1.4</v>
      </c>
      <c r="K23" s="16">
        <v>1.68</v>
      </c>
      <c r="L23" s="16">
        <v>2.23</v>
      </c>
      <c r="M23" s="18">
        <v>2.57</v>
      </c>
      <c r="N23" s="27"/>
      <c r="O23" s="19">
        <f>SUM(N23/12*9*$D23*$F23*$H23*$J23*O$10)+SUM(N23/12*3*$E23*$F23*$H23*$J23*O$10)</f>
        <v>0</v>
      </c>
      <c r="P23" s="27"/>
      <c r="Q23" s="19">
        <f>SUM(P23/12*9*$D23*$F23*$H23*$J23*Q$10)+SUM(P23/12*3*$E23*$F23*$H23*$J23*Q$10)</f>
        <v>0</v>
      </c>
      <c r="R23" s="20"/>
      <c r="S23" s="19">
        <f>SUM(R23/12*9*$D23*$F23*$H23*$J23*S$10)+SUM(R23/12*3*$E23*$F23*$H23*$J23*S$10)</f>
        <v>0</v>
      </c>
      <c r="T23" s="27"/>
      <c r="U23" s="19">
        <f>SUM(T23/12*9*$D23*$F23*$H23*$J23*U$10)+SUM(T23/12*3*$E23*$F23*$H23*$J23*U$10)</f>
        <v>0</v>
      </c>
      <c r="V23" s="27"/>
      <c r="W23" s="19">
        <f>SUM(V23/12*9*$D23*$F23*$H23*$J23*W$10)+SUM(V23/12*3*$E23*$F23*$H23*$J23*W$10)</f>
        <v>0</v>
      </c>
      <c r="X23" s="27">
        <v>6</v>
      </c>
      <c r="Y23" s="19">
        <f>SUM(X23/12*9*$D23*$F23*$H23*$J23*Y$10)+SUM(X23/12*3*$E23*$F23*$H23*$J23*Y$10)</f>
        <v>81371.261999999988</v>
      </c>
      <c r="Z23" s="21"/>
      <c r="AA23" s="19">
        <f>SUM(Z23/12*9*$D23*$F23*$H23*$J23*AA$10)+SUM(Z23/12*3*$E23*$F23*$H23*$J23*AA$10)</f>
        <v>0</v>
      </c>
      <c r="AB23" s="27"/>
      <c r="AC23" s="19">
        <f>SUM(AB23/12*9*$D23*$F23*$H23*$J23*AC$10)+SUM(AB23/12*3*$E23*$F23*$H23*$J23*AC$10)</f>
        <v>0</v>
      </c>
      <c r="AD23" s="20"/>
      <c r="AE23" s="19">
        <f>SUM(AD23/12*9*$D23*$F23*$H23*$J23*AE$10)+SUM(AD23/12*3*$E23*$F23*$H23*$J23*AE$10)</f>
        <v>0</v>
      </c>
      <c r="AF23" s="27"/>
      <c r="AG23" s="19">
        <f>SUM(AF23/12*9*$D23*$F23*$H23*$J23*AG$10)+SUM(AF23/12*3*$E23*$F23*$H23*$J23*AG$10)</f>
        <v>0</v>
      </c>
      <c r="AH23" s="27"/>
      <c r="AI23" s="19">
        <f>SUM(AH23/12*9*$D23*$F23*$H23*$J23*AI$10)+SUM(AH23/12*3*$E23*$F23*$H23*$J23*AI$10)</f>
        <v>0</v>
      </c>
      <c r="AJ23" s="27"/>
      <c r="AK23" s="19">
        <f>SUM(AJ23/12*9*$D23*$F23*$H23*$J23*AK$10)+SUM(AJ23/12*3*$E23*$F23*$H23*$J23*AK$10)</f>
        <v>0</v>
      </c>
      <c r="AL23" s="27"/>
      <c r="AM23" s="19">
        <f>SUM(AL23/12*9*$D23*$F23*$H23*$K23*AM$10)+SUM(AL23/12*3*$E23*$F23*$H23*$K23*AM$10)</f>
        <v>0</v>
      </c>
      <c r="AN23" s="27"/>
      <c r="AO23" s="19">
        <f>SUM(AN23/12*9*$D23*$F23*$H23*$K23*AO$10)+SUM(AN23/12*3*$E23*$F23*$H23*$K23*AO$10)</f>
        <v>0</v>
      </c>
      <c r="AP23" s="27"/>
      <c r="AQ23" s="19">
        <f>SUM(AP23/12*9*$D23*$F23*$H23*$K23*AQ$10)+SUM(AP23/12*3*$E23*$F23*$H23*$K23*AQ$10)</f>
        <v>0</v>
      </c>
      <c r="AR23" s="27"/>
      <c r="AS23" s="19">
        <f>SUM(AR23/12*9*$D23*$F23*$H23*$K23*AS$10)+SUM(AR23/12*3*$E23*$F23*$H23*$K23*AS$10)</f>
        <v>0</v>
      </c>
      <c r="AT23" s="27"/>
      <c r="AU23" s="19">
        <f>SUM(AT23/12*9*$D23*$F23*$H23*$K23*AU$10)+SUM(AT23/12*3*$E23*$F23*$H23*$K23*AU$10)</f>
        <v>0</v>
      </c>
      <c r="AV23" s="27"/>
      <c r="AW23" s="19">
        <f>SUM(AV23/12*9*$D23*$F23*$H23*$K23*AW$10)+SUM(AV23/12*3*$E23*$F23*$H23*$K23*AW$10)</f>
        <v>0</v>
      </c>
      <c r="AX23" s="27"/>
      <c r="AY23" s="19">
        <f>SUM(AX23/12*9*$D23*$F23*$H23*$K23*AY$10)+SUM(AX23/12*3*$E23*$F23*$H23*$K23*AY$10)</f>
        <v>0</v>
      </c>
      <c r="AZ23" s="27"/>
      <c r="BA23" s="19">
        <f>SUM(AZ23/12*9*$D23*$F23*$H23*$J23*BA$10)+SUM(AZ23/12*3*$E23*$F23*$H23*$J23*BA$10)</f>
        <v>0</v>
      </c>
      <c r="BB23" s="27"/>
      <c r="BC23" s="19">
        <f>SUM(BB23/12*9*$D23*$F23*$H23*$J23*BC$10)+SUM(BB23/12*3*$E23*$F23*$H23*$J23*BC$10)</f>
        <v>0</v>
      </c>
      <c r="BD23" s="27"/>
      <c r="BE23" s="19">
        <f>SUM(BD23/12*9*$D23*$F23*$H23*$J23*BE$10)+SUM(BD23/12*3*$E23*$F23*$H23*$J23*BE$10)</f>
        <v>0</v>
      </c>
      <c r="BF23" s="27"/>
      <c r="BG23" s="19">
        <f>SUM(BF23/12*9*$D23*$F23*$H23*$J23*BG$10)+SUM(BF23/12*3*$E23*$F23*$H23*$J23*BG$10)</f>
        <v>0</v>
      </c>
      <c r="BH23" s="27"/>
      <c r="BI23" s="19">
        <f>SUM(BH23/12*9*$D23*$F23*$H23*$J23*BI$10)+SUM(BH23/12*3*$E23*$F23*$H23*$J23*BI$10)</f>
        <v>0</v>
      </c>
      <c r="BJ23" s="27"/>
      <c r="BK23" s="19">
        <f>SUM(BJ23/12*9*$D23*$F23*$H23*$K23*BK$10)+SUM(BJ23/12*3*$E23*$F23*$H23*$K23*BK$10)</f>
        <v>0</v>
      </c>
      <c r="BL23" s="27"/>
      <c r="BM23" s="19">
        <f>SUM(BL23/12*9*$D23*$F23*$H23*$K23*BM$10)+SUM(BL23/12*3*$E23*$F23*$H23*$K23*BM$10)</f>
        <v>0</v>
      </c>
      <c r="BN23" s="21"/>
      <c r="BO23" s="19">
        <f>SUM(BN23/12*9*$D23*$F23*$H23*$J23*BO$10)+SUM(BN23/12*3*$E23*$F23*$H23*$J23*BO$10)</f>
        <v>0</v>
      </c>
      <c r="BP23" s="27"/>
      <c r="BQ23" s="19">
        <f>SUM(BP23/12*9*$D23*$F23*$H23*$K23*BQ$10)+SUM(BP23/12*3*$E23*$F23*$H23*$K23*BQ$10)</f>
        <v>0</v>
      </c>
      <c r="BR23" s="27"/>
      <c r="BS23" s="19">
        <f>SUM(BR23/12*9*$D23*$F23*$H23*$J23*BS$10)+SUM(BR23/12*3*$E23*$F23*$H23*$J23*BS$10)</f>
        <v>0</v>
      </c>
      <c r="BT23" s="27"/>
      <c r="BU23" s="19">
        <f>SUM(BT23/12*9*$D23*$F23*$H23*$J23*BU$10)+SUM(BT23/12*3*$E23*$F23*$H23*$J23*BU$10)</f>
        <v>0</v>
      </c>
      <c r="BV23" s="32">
        <v>4</v>
      </c>
      <c r="BW23" s="19">
        <f>SUM(BV23/12*9*$D23*$F23*$H23*$K23*BW$10)+SUM(BV23/12*3*$E23*$F23*$H23*$K23*BW$10)</f>
        <v>65097.00959999999</v>
      </c>
      <c r="BX23" s="23">
        <v>0</v>
      </c>
      <c r="BY23" s="27"/>
      <c r="BZ23" s="19">
        <f>SUM(BY23/12*9*$D23*$F23*$H23*$K23*BZ$10)+SUM(BY23/12*3*$E23*$F23*$H23*$K23*BZ$10)</f>
        <v>0</v>
      </c>
      <c r="CA23" s="21"/>
      <c r="CB23" s="19">
        <f>SUM(CA23/12*9*$D23*$F23*$H23*$K23*CB$10)+SUM(CA23/12*3*$E23*$F23*$H23*$K23*CB$10)</f>
        <v>0</v>
      </c>
      <c r="CC23" s="32"/>
      <c r="CD23" s="19">
        <f t="shared" ref="CD23" si="90">SUM(CC23/12*9*$D23*$F23*$H23*$K23*CD$10)+SUM(CC23/12*3*$E23*$F23*$H23*$K23*CD$10)</f>
        <v>0</v>
      </c>
      <c r="CE23" s="27"/>
      <c r="CF23" s="19">
        <f>SUM(CE23/12*9*$D23*$F23*$H23*$K23*CF$10)+SUM(CE23/12*3*$E23*$F23*$H23*$K23*CF$10)</f>
        <v>0</v>
      </c>
      <c r="CG23" s="27">
        <v>7</v>
      </c>
      <c r="CH23" s="19">
        <f>SUM(CG23/12*9*$D23*$F23*$H23*$J23*CH$10)+SUM(CG23/12*3*$E23*$F23*$H23*$J23*CH$10)</f>
        <v>94933.138999999996</v>
      </c>
      <c r="CI23" s="21"/>
      <c r="CJ23" s="19">
        <f>SUM(CI23/12*9*$D23*$F23*$H23*$J23*CJ$10)+SUM(CI23/12*3*$E23*$F23*$H23*$J23*CJ$10)</f>
        <v>0</v>
      </c>
      <c r="CK23" s="27"/>
      <c r="CL23" s="19">
        <f>SUM(CK23/12*9*$D23*$F23*$H23*$J23*CL$10)+SUM(CK23/12*3*$E23*$F23*$H23*$J23*CL$10)</f>
        <v>0</v>
      </c>
      <c r="CM23" s="21">
        <v>1</v>
      </c>
      <c r="CN23" s="19">
        <f>SUM(CM23/12*9*$D23*$F23*$H23*$K23*CN$10)+SUM(CM23/12*3*$E23*$F23*$H23*$K23*CN$10)</f>
        <v>16274.252399999998</v>
      </c>
      <c r="CO23" s="27">
        <v>1</v>
      </c>
      <c r="CP23" s="19">
        <f>SUM(CO23/12*9*$D23*$F23*$H23*$K23*CP$10)+SUM(CO23/12*3*$E23*$F23*$H23*$K23*CP$10)</f>
        <v>16274.252399999998</v>
      </c>
      <c r="CQ23" s="27"/>
      <c r="CR23" s="19">
        <f>SUM(CQ23/12*9*$D23*$F23*$H23*$M23*CR$10)+SUM(CQ23/12*3*$E23*$F23*$H23*$M23*CR$10)</f>
        <v>0</v>
      </c>
      <c r="CS23" s="27">
        <v>1</v>
      </c>
      <c r="CT23" s="19">
        <f>SUM(CS23/12*9*$D23*$F23*$H23*$L23*CT$10)+SUM(CS23/12*3*$E23*$F23*$H23*$L23*CT$10)</f>
        <v>21602.13265</v>
      </c>
      <c r="CU23" s="19"/>
      <c r="CV23" s="19"/>
      <c r="CW23" s="19"/>
      <c r="CX23" s="19"/>
      <c r="CY23" s="55">
        <f>SUM(AD23,R23,T23,AB23,N23,V23,P23,BF23,BT23,CG23,CK23,BH23,CI23,AF23,AZ23,BB23,AH23,BD23,BR23,AJ23,X23,CO23,BJ23,CM23,BL23,BY23,CC23,BV23,CA23,AL23,AN23,AP23,AR23,AT23,AX23,AV23,BP23,CS23,CQ23,CE23,Z23,BN23)</f>
        <v>20</v>
      </c>
      <c r="CZ23" s="55">
        <f>SUM(AE23,S23,U23,AC23,O23,W23,Q23,BG23,BU23,CH23,CL23,BI23,CJ23,AG23,BA23,BC23,AI23,BE23,BS23,AK23,Y23,CP23,BK23,CN23,BM23,BZ23,CD23,BW23,CB23,AM23,AO23,AQ23,AS23,AU23,AY23,AW23,BQ23,CT23,CR23,CF23,AA23,BO23)</f>
        <v>295552.04804999992</v>
      </c>
      <c r="DF23" s="33"/>
    </row>
    <row r="24" spans="1:110" s="61" customFormat="1" x14ac:dyDescent="0.25">
      <c r="A24" s="78">
        <v>4</v>
      </c>
      <c r="B24" s="78"/>
      <c r="C24" s="79" t="s">
        <v>131</v>
      </c>
      <c r="D24" s="80"/>
      <c r="E24" s="81">
        <v>9959</v>
      </c>
      <c r="F24" s="82">
        <v>0.89</v>
      </c>
      <c r="G24" s="82"/>
      <c r="H24" s="83"/>
      <c r="I24" s="84"/>
      <c r="J24" s="80"/>
      <c r="K24" s="80"/>
      <c r="L24" s="80"/>
      <c r="M24" s="85">
        <v>2.57</v>
      </c>
      <c r="N24" s="86">
        <f t="shared" ref="N24:BY24" si="91">N25</f>
        <v>0</v>
      </c>
      <c r="O24" s="86">
        <f t="shared" si="91"/>
        <v>0</v>
      </c>
      <c r="P24" s="86">
        <f t="shared" si="91"/>
        <v>88</v>
      </c>
      <c r="Q24" s="86">
        <f t="shared" si="91"/>
        <v>1083843.068</v>
      </c>
      <c r="R24" s="86">
        <f t="shared" si="91"/>
        <v>0</v>
      </c>
      <c r="S24" s="86">
        <f t="shared" si="91"/>
        <v>0</v>
      </c>
      <c r="T24" s="86">
        <f t="shared" si="91"/>
        <v>0</v>
      </c>
      <c r="U24" s="86">
        <f t="shared" si="91"/>
        <v>0</v>
      </c>
      <c r="V24" s="86">
        <f t="shared" si="91"/>
        <v>0</v>
      </c>
      <c r="W24" s="86">
        <f t="shared" si="91"/>
        <v>0</v>
      </c>
      <c r="X24" s="86">
        <f t="shared" si="91"/>
        <v>40</v>
      </c>
      <c r="Y24" s="86">
        <f t="shared" si="91"/>
        <v>492655.94</v>
      </c>
      <c r="Z24" s="86">
        <f t="shared" si="91"/>
        <v>0</v>
      </c>
      <c r="AA24" s="86">
        <f t="shared" si="91"/>
        <v>0</v>
      </c>
      <c r="AB24" s="86">
        <f t="shared" si="91"/>
        <v>0</v>
      </c>
      <c r="AC24" s="86">
        <f t="shared" si="91"/>
        <v>0</v>
      </c>
      <c r="AD24" s="86">
        <f t="shared" si="91"/>
        <v>0</v>
      </c>
      <c r="AE24" s="86">
        <f t="shared" si="91"/>
        <v>0</v>
      </c>
      <c r="AF24" s="86">
        <f t="shared" si="91"/>
        <v>0</v>
      </c>
      <c r="AG24" s="86">
        <f t="shared" si="91"/>
        <v>0</v>
      </c>
      <c r="AH24" s="86">
        <f t="shared" si="91"/>
        <v>0</v>
      </c>
      <c r="AI24" s="86">
        <f t="shared" si="91"/>
        <v>0</v>
      </c>
      <c r="AJ24" s="86">
        <f t="shared" si="91"/>
        <v>0</v>
      </c>
      <c r="AK24" s="86">
        <f t="shared" si="91"/>
        <v>0</v>
      </c>
      <c r="AL24" s="86">
        <f t="shared" si="91"/>
        <v>0</v>
      </c>
      <c r="AM24" s="86">
        <f t="shared" si="91"/>
        <v>0</v>
      </c>
      <c r="AN24" s="86">
        <f t="shared" si="91"/>
        <v>0</v>
      </c>
      <c r="AO24" s="86">
        <f t="shared" si="91"/>
        <v>0</v>
      </c>
      <c r="AP24" s="86">
        <f t="shared" si="91"/>
        <v>0</v>
      </c>
      <c r="AQ24" s="86">
        <f t="shared" si="91"/>
        <v>0</v>
      </c>
      <c r="AR24" s="86">
        <f t="shared" si="91"/>
        <v>29</v>
      </c>
      <c r="AS24" s="86">
        <f t="shared" si="91"/>
        <v>428610.6678</v>
      </c>
      <c r="AT24" s="86">
        <f t="shared" si="91"/>
        <v>0</v>
      </c>
      <c r="AU24" s="86">
        <f t="shared" si="91"/>
        <v>0</v>
      </c>
      <c r="AV24" s="86">
        <f t="shared" si="91"/>
        <v>44</v>
      </c>
      <c r="AW24" s="86">
        <f t="shared" si="91"/>
        <v>650305.84080000001</v>
      </c>
      <c r="AX24" s="86">
        <f t="shared" si="91"/>
        <v>0</v>
      </c>
      <c r="AY24" s="86">
        <f t="shared" si="91"/>
        <v>0</v>
      </c>
      <c r="AZ24" s="86">
        <f t="shared" si="91"/>
        <v>42</v>
      </c>
      <c r="BA24" s="86">
        <f t="shared" si="91"/>
        <v>517288.73699999996</v>
      </c>
      <c r="BB24" s="86">
        <f t="shared" si="91"/>
        <v>0</v>
      </c>
      <c r="BC24" s="86">
        <f t="shared" si="91"/>
        <v>0</v>
      </c>
      <c r="BD24" s="86">
        <f t="shared" si="91"/>
        <v>0</v>
      </c>
      <c r="BE24" s="86">
        <f t="shared" si="91"/>
        <v>0</v>
      </c>
      <c r="BF24" s="86">
        <f t="shared" si="91"/>
        <v>4</v>
      </c>
      <c r="BG24" s="86">
        <f t="shared" si="91"/>
        <v>49265.593999999997</v>
      </c>
      <c r="BH24" s="86">
        <f t="shared" si="91"/>
        <v>0</v>
      </c>
      <c r="BI24" s="86">
        <f t="shared" si="91"/>
        <v>0</v>
      </c>
      <c r="BJ24" s="86">
        <f t="shared" si="91"/>
        <v>0</v>
      </c>
      <c r="BK24" s="86">
        <f t="shared" si="91"/>
        <v>0</v>
      </c>
      <c r="BL24" s="86">
        <f t="shared" si="91"/>
        <v>40</v>
      </c>
      <c r="BM24" s="86">
        <f t="shared" si="91"/>
        <v>591187.12800000003</v>
      </c>
      <c r="BN24" s="86">
        <f t="shared" si="91"/>
        <v>0</v>
      </c>
      <c r="BO24" s="86">
        <f t="shared" si="91"/>
        <v>0</v>
      </c>
      <c r="BP24" s="86">
        <f t="shared" si="91"/>
        <v>1</v>
      </c>
      <c r="BQ24" s="86">
        <f t="shared" si="91"/>
        <v>14779.678199999998</v>
      </c>
      <c r="BR24" s="86">
        <f t="shared" si="91"/>
        <v>0</v>
      </c>
      <c r="BS24" s="86">
        <f t="shared" si="91"/>
        <v>0</v>
      </c>
      <c r="BT24" s="86">
        <f t="shared" si="91"/>
        <v>0</v>
      </c>
      <c r="BU24" s="86">
        <f t="shared" si="91"/>
        <v>0</v>
      </c>
      <c r="BV24" s="86">
        <f t="shared" si="91"/>
        <v>32</v>
      </c>
      <c r="BW24" s="86">
        <f t="shared" si="91"/>
        <v>472949.70239999995</v>
      </c>
      <c r="BX24" s="60">
        <v>12</v>
      </c>
      <c r="BY24" s="86">
        <f t="shared" si="91"/>
        <v>10</v>
      </c>
      <c r="BZ24" s="86">
        <f t="shared" ref="BZ24:CZ24" si="92">BZ25</f>
        <v>147796.78200000001</v>
      </c>
      <c r="CA24" s="86">
        <f t="shared" si="92"/>
        <v>2</v>
      </c>
      <c r="CB24" s="86">
        <f t="shared" si="92"/>
        <v>29559.356399999997</v>
      </c>
      <c r="CC24" s="86">
        <f t="shared" si="92"/>
        <v>45</v>
      </c>
      <c r="CD24" s="86">
        <f t="shared" si="92"/>
        <v>665085.51899999997</v>
      </c>
      <c r="CE24" s="86">
        <f t="shared" si="92"/>
        <v>16</v>
      </c>
      <c r="CF24" s="86">
        <f t="shared" si="92"/>
        <v>236474.85119999998</v>
      </c>
      <c r="CG24" s="86">
        <f t="shared" si="92"/>
        <v>52</v>
      </c>
      <c r="CH24" s="86">
        <f t="shared" si="92"/>
        <v>640452.72199999983</v>
      </c>
      <c r="CI24" s="86">
        <f t="shared" si="92"/>
        <v>33</v>
      </c>
      <c r="CJ24" s="86">
        <f t="shared" si="92"/>
        <v>406441.15049999999</v>
      </c>
      <c r="CK24" s="86">
        <f t="shared" si="92"/>
        <v>11</v>
      </c>
      <c r="CL24" s="86">
        <f t="shared" si="92"/>
        <v>135480.3835</v>
      </c>
      <c r="CM24" s="86">
        <f t="shared" si="92"/>
        <v>9</v>
      </c>
      <c r="CN24" s="86">
        <f t="shared" si="92"/>
        <v>133017.10380000001</v>
      </c>
      <c r="CO24" s="86">
        <f t="shared" si="92"/>
        <v>5</v>
      </c>
      <c r="CP24" s="86">
        <f t="shared" si="92"/>
        <v>73898.391000000003</v>
      </c>
      <c r="CQ24" s="86">
        <f t="shared" si="92"/>
        <v>7</v>
      </c>
      <c r="CR24" s="86">
        <f t="shared" si="92"/>
        <v>158265.72072499996</v>
      </c>
      <c r="CS24" s="86">
        <f t="shared" si="92"/>
        <v>67</v>
      </c>
      <c r="CT24" s="86">
        <f t="shared" si="92"/>
        <v>1314423.6427750001</v>
      </c>
      <c r="CU24" s="86"/>
      <c r="CV24" s="86"/>
      <c r="CW24" s="86"/>
      <c r="CX24" s="86"/>
      <c r="CY24" s="86">
        <f t="shared" si="92"/>
        <v>577</v>
      </c>
      <c r="CZ24" s="86">
        <f t="shared" si="92"/>
        <v>8241781.9791000001</v>
      </c>
      <c r="DF24" s="33"/>
    </row>
    <row r="25" spans="1:110" ht="30" x14ac:dyDescent="0.25">
      <c r="A25" s="28"/>
      <c r="B25" s="28">
        <v>9</v>
      </c>
      <c r="C25" s="15" t="s">
        <v>132</v>
      </c>
      <c r="D25" s="16">
        <f>D23</f>
        <v>9860</v>
      </c>
      <c r="E25" s="16">
        <v>9959</v>
      </c>
      <c r="F25" s="16">
        <v>0.89</v>
      </c>
      <c r="G25" s="16"/>
      <c r="H25" s="29">
        <v>1</v>
      </c>
      <c r="I25" s="30"/>
      <c r="J25" s="16">
        <v>1.4</v>
      </c>
      <c r="K25" s="16">
        <v>1.68</v>
      </c>
      <c r="L25" s="16">
        <v>2.23</v>
      </c>
      <c r="M25" s="18">
        <v>2.57</v>
      </c>
      <c r="N25" s="21"/>
      <c r="O25" s="19">
        <f>SUM(N25/12*9*$D25*$F25*$H25*$J25*O$10)+SUM(N25/12*3*$E25*$F25*$H25*$J25*O$10)</f>
        <v>0</v>
      </c>
      <c r="P25" s="21">
        <v>88</v>
      </c>
      <c r="Q25" s="19">
        <f>SUM(P25/12*9*$D25*$F25*$H25*$J25*Q$10)+SUM(P25/12*3*$E25*$F25*$H25*$J25*Q$10)</f>
        <v>1083843.068</v>
      </c>
      <c r="R25" s="20"/>
      <c r="S25" s="19">
        <f>SUM(R25/12*9*$D25*$F25*$H25*$J25*S$10)+SUM(R25/12*3*$E25*$F25*$H25*$J25*S$10)</f>
        <v>0</v>
      </c>
      <c r="T25" s="21"/>
      <c r="U25" s="19">
        <f>SUM(T25/12*9*$D25*$F25*$H25*$J25*U$10)+SUM(T25/12*3*$E25*$F25*$H25*$J25*U$10)</f>
        <v>0</v>
      </c>
      <c r="V25" s="21"/>
      <c r="W25" s="19">
        <f>SUM(V25/12*9*$D25*$F25*$H25*$J25*W$10)+SUM(V25/12*3*$E25*$F25*$H25*$J25*W$10)</f>
        <v>0</v>
      </c>
      <c r="X25" s="21">
        <v>40</v>
      </c>
      <c r="Y25" s="19">
        <f>SUM(X25/12*9*$D25*$F25*$H25*$J25*Y$10)+SUM(X25/12*3*$E25*$F25*$H25*$J25*Y$10)</f>
        <v>492655.94</v>
      </c>
      <c r="Z25" s="21"/>
      <c r="AA25" s="19">
        <f>SUM(Z25/12*9*$D25*$F25*$H25*$J25*AA$10)+SUM(Z25/12*3*$E25*$F25*$H25*$J25*AA$10)</f>
        <v>0</v>
      </c>
      <c r="AB25" s="21"/>
      <c r="AC25" s="19">
        <f>SUM(AB25/12*9*$D25*$F25*$H25*$J25*AC$10)+SUM(AB25/12*3*$E25*$F25*$H25*$J25*AC$10)</f>
        <v>0</v>
      </c>
      <c r="AD25" s="20"/>
      <c r="AE25" s="19">
        <f>SUM(AD25/12*9*$D25*$F25*$H25*$J25*AE$10)+SUM(AD25/12*3*$E25*$F25*$H25*$J25*AE$10)</f>
        <v>0</v>
      </c>
      <c r="AF25" s="21"/>
      <c r="AG25" s="19">
        <f>SUM(AF25/12*9*$D25*$F25*$H25*$J25*AG$10)+SUM(AF25/12*3*$E25*$F25*$H25*$J25*AG$10)</f>
        <v>0</v>
      </c>
      <c r="AH25" s="21"/>
      <c r="AI25" s="19">
        <f>SUM(AH25/12*9*$D25*$F25*$H25*$J25*AI$10)+SUM(AH25/12*3*$E25*$F25*$H25*$J25*AI$10)</f>
        <v>0</v>
      </c>
      <c r="AJ25" s="21"/>
      <c r="AK25" s="19">
        <f>SUM(AJ25/12*9*$D25*$F25*$H25*$J25*AK$10)+SUM(AJ25/12*3*$E25*$F25*$H25*$J25*AK$10)</f>
        <v>0</v>
      </c>
      <c r="AL25" s="21"/>
      <c r="AM25" s="19">
        <f>SUM(AL25/12*9*$D25*$F25*$H25*$K25*AM$10)+SUM(AL25/12*3*$E25*$F25*$H25*$K25*AM$10)</f>
        <v>0</v>
      </c>
      <c r="AN25" s="21"/>
      <c r="AO25" s="19">
        <f>SUM(AN25/12*9*$D25*$F25*$H25*$K25*AO$10)+SUM(AN25/12*3*$E25*$F25*$H25*$K25*AO$10)</f>
        <v>0</v>
      </c>
      <c r="AP25" s="21"/>
      <c r="AQ25" s="19">
        <f>SUM(AP25/12*9*$D25*$F25*$H25*$K25*AQ$10)+SUM(AP25/12*3*$E25*$F25*$H25*$K25*AQ$10)</f>
        <v>0</v>
      </c>
      <c r="AR25" s="31">
        <v>29</v>
      </c>
      <c r="AS25" s="19">
        <f>SUM(AR25/12*9*$D25*$F25*$H25*$K25*AS$10)+SUM(AR25/12*3*$E25*$F25*$H25*$K25*AS$10)</f>
        <v>428610.6678</v>
      </c>
      <c r="AT25" s="21"/>
      <c r="AU25" s="19">
        <f>SUM(AT25/12*9*$D25*$F25*$H25*$K25*AU$10)+SUM(AT25/12*3*$E25*$F25*$H25*$K25*AU$10)</f>
        <v>0</v>
      </c>
      <c r="AV25" s="31">
        <v>44</v>
      </c>
      <c r="AW25" s="19">
        <f>SUM(AV25/12*9*$D25*$F25*$H25*$K25*AW$10)+SUM(AV25/12*3*$E25*$F25*$H25*$K25*AW$10)</f>
        <v>650305.84080000001</v>
      </c>
      <c r="AX25" s="21"/>
      <c r="AY25" s="19">
        <f>SUM(AX25/12*9*$D25*$F25*$H25*$K25*AY$10)+SUM(AX25/12*3*$E25*$F25*$H25*$K25*AY$10)</f>
        <v>0</v>
      </c>
      <c r="AZ25" s="21">
        <v>42</v>
      </c>
      <c r="BA25" s="19">
        <f>SUM(AZ25/12*9*$D25*$F25*$H25*$J25*BA$10)+SUM(AZ25/12*3*$E25*$F25*$H25*$J25*BA$10)</f>
        <v>517288.73699999996</v>
      </c>
      <c r="BB25" s="21"/>
      <c r="BC25" s="19">
        <f>SUM(BB25/12*9*$D25*$F25*$H25*$J25*BC$10)+SUM(BB25/12*3*$E25*$F25*$H25*$J25*BC$10)</f>
        <v>0</v>
      </c>
      <c r="BD25" s="21"/>
      <c r="BE25" s="19">
        <f>SUM(BD25/12*9*$D25*$F25*$H25*$J25*BE$10)+SUM(BD25/12*3*$E25*$F25*$H25*$J25*BE$10)</f>
        <v>0</v>
      </c>
      <c r="BF25" s="21">
        <v>4</v>
      </c>
      <c r="BG25" s="19">
        <f>SUM(BF25/12*9*$D25*$F25*$H25*$J25*BG$10)+SUM(BF25/12*3*$E25*$F25*$H25*$J25*BG$10)</f>
        <v>49265.593999999997</v>
      </c>
      <c r="BH25" s="21"/>
      <c r="BI25" s="19">
        <f>SUM(BH25/12*9*$D25*$F25*$H25*$J25*BI$10)+SUM(BH25/12*3*$E25*$F25*$H25*$J25*BI$10)</f>
        <v>0</v>
      </c>
      <c r="BJ25" s="21"/>
      <c r="BK25" s="19">
        <f>SUM(BJ25/12*9*$D25*$F25*$H25*$K25*BK$10)+SUM(BJ25/12*3*$E25*$F25*$H25*$K25*BK$10)</f>
        <v>0</v>
      </c>
      <c r="BL25" s="21">
        <v>40</v>
      </c>
      <c r="BM25" s="19">
        <f>SUM(BL25/12*9*$D25*$F25*$H25*$K25*BM$10)+SUM(BL25/12*3*$E25*$F25*$H25*$K25*BM$10)</f>
        <v>591187.12800000003</v>
      </c>
      <c r="BN25" s="21"/>
      <c r="BO25" s="19">
        <f>SUM(BN25/12*9*$D25*$F25*$H25*$J25*BO$10)+SUM(BN25/12*3*$E25*$F25*$H25*$J25*BO$10)</f>
        <v>0</v>
      </c>
      <c r="BP25" s="31">
        <v>1</v>
      </c>
      <c r="BQ25" s="19">
        <f>SUM(BP25/12*9*$D25*$F25*$H25*$K25*BQ$10)+SUM(BP25/12*3*$E25*$F25*$H25*$K25*BQ$10)</f>
        <v>14779.678199999998</v>
      </c>
      <c r="BR25" s="21"/>
      <c r="BS25" s="19">
        <f>SUM(BR25/12*9*$D25*$F25*$H25*$J25*BS$10)+SUM(BR25/12*3*$E25*$F25*$H25*$J25*BS$10)</f>
        <v>0</v>
      </c>
      <c r="BT25" s="21"/>
      <c r="BU25" s="19">
        <f>SUM(BT25/12*9*$D25*$F25*$H25*$J25*BU$10)+SUM(BT25/12*3*$E25*$F25*$H25*$J25*BU$10)</f>
        <v>0</v>
      </c>
      <c r="BV25" s="31">
        <v>32</v>
      </c>
      <c r="BW25" s="19">
        <f>SUM(BV25/12*9*$D25*$F25*$H25*$K25*BW$10)+SUM(BV25/12*3*$E25*$F25*$H25*$K25*BW$10)</f>
        <v>472949.70239999995</v>
      </c>
      <c r="BX25" s="19">
        <v>12</v>
      </c>
      <c r="BY25" s="31">
        <v>10</v>
      </c>
      <c r="BZ25" s="19">
        <f>SUM(BY25/12*9*$D25*$F25*$H25*$K25*BZ$10)+SUM(BY25/12*3*$E25*$F25*$H25*$K25*BZ$10)</f>
        <v>147796.78200000001</v>
      </c>
      <c r="CA25" s="31">
        <v>2</v>
      </c>
      <c r="CB25" s="19">
        <f>SUM(CA25/12*9*$D25*$F25*$H25*$K25*CB$10)+SUM(CA25/12*3*$E25*$F25*$H25*$K25*CB$10)</f>
        <v>29559.356399999997</v>
      </c>
      <c r="CC25" s="31">
        <v>45</v>
      </c>
      <c r="CD25" s="19">
        <f t="shared" ref="CD25" si="93">SUM(CC25/12*9*$D25*$F25*$H25*$K25*CD$10)+SUM(CC25/12*3*$E25*$F25*$H25*$K25*CD$10)</f>
        <v>665085.51899999997</v>
      </c>
      <c r="CE25" s="21">
        <v>16</v>
      </c>
      <c r="CF25" s="19">
        <f>SUM(CE25/12*9*$D25*$F25*$H25*$K25*CF$10)+SUM(CE25/12*3*$E25*$F25*$H25*$K25*CF$10)</f>
        <v>236474.85119999998</v>
      </c>
      <c r="CG25" s="21">
        <v>52</v>
      </c>
      <c r="CH25" s="19">
        <f>SUM(CG25/12*9*$D25*$F25*$H25*$J25*CH$10)+SUM(CG25/12*3*$E25*$F25*$H25*$J25*CH$10)</f>
        <v>640452.72199999983</v>
      </c>
      <c r="CI25" s="21">
        <v>33</v>
      </c>
      <c r="CJ25" s="19">
        <f>SUM(CI25/12*9*$D25*$F25*$H25*$J25*CJ$10)+SUM(CI25/12*3*$E25*$F25*$H25*$J25*CJ$10)</f>
        <v>406441.15049999999</v>
      </c>
      <c r="CK25" s="21">
        <v>11</v>
      </c>
      <c r="CL25" s="19">
        <f>SUM(CK25/12*9*$D25*$F25*$H25*$J25*CL$10)+SUM(CK25/12*3*$E25*$F25*$H25*$J25*CL$10)</f>
        <v>135480.3835</v>
      </c>
      <c r="CM25" s="21">
        <v>9</v>
      </c>
      <c r="CN25" s="19">
        <f>SUM(CM25/12*9*$D25*$F25*$H25*$K25*CN$10)+SUM(CM25/12*3*$E25*$F25*$H25*$K25*CN$10)</f>
        <v>133017.10380000001</v>
      </c>
      <c r="CO25" s="21">
        <v>5</v>
      </c>
      <c r="CP25" s="19">
        <f>SUM(CO25/12*9*$D25*$F25*$H25*$K25*CP$10)+SUM(CO25/12*3*$E25*$F25*$H25*$K25*CP$10)</f>
        <v>73898.391000000003</v>
      </c>
      <c r="CQ25" s="31">
        <v>7</v>
      </c>
      <c r="CR25" s="19">
        <f>SUM(CQ25/12*9*$D25*$F25*$H25*$M25*CR$10)+SUM(CQ25/12*3*$E25*$F25*$H25*$M25*CR$10)</f>
        <v>158265.72072499996</v>
      </c>
      <c r="CS25" s="31">
        <v>67</v>
      </c>
      <c r="CT25" s="19">
        <f>SUM(CS25/12*9*$D25*$F25*$H25*$L25*CT$10)+SUM(CS25/12*3*$E25*$F25*$H25*$L25*CT$10)</f>
        <v>1314423.6427750001</v>
      </c>
      <c r="CU25" s="19"/>
      <c r="CV25" s="19"/>
      <c r="CW25" s="19"/>
      <c r="CX25" s="19"/>
      <c r="CY25" s="55">
        <f>SUM(AD25,R25,T25,AB25,N25,V25,P25,BF25,BT25,CG25,CK25,BH25,CI25,AF25,AZ25,BB25,AH25,BD25,BR25,AJ25,X25,CO25,BJ25,CM25,BL25,BY25,CC25,BV25,CA25,AL25,AN25,AP25,AR25,AT25,AX25,AV25,BP25,CS25,CQ25,CE25,Z25,BN25)</f>
        <v>577</v>
      </c>
      <c r="CZ25" s="55">
        <f>SUM(AE25,S25,U25,AC25,O25,W25,Q25,BG25,BU25,CH25,CL25,BI25,CJ25,AG25,BA25,BC25,AI25,BE25,BS25,AK25,Y25,CP25,BK25,CN25,BM25,BZ25,CD25,BW25,CB25,AM25,AO25,AQ25,AS25,AU25,AY25,AW25,BQ25,CT25,CR25,CF25,AA25,BO25)</f>
        <v>8241781.9791000001</v>
      </c>
      <c r="DF25" s="33"/>
    </row>
    <row r="26" spans="1:110" x14ac:dyDescent="0.25">
      <c r="A26" s="71">
        <v>5</v>
      </c>
      <c r="B26" s="71"/>
      <c r="C26" s="79" t="s">
        <v>133</v>
      </c>
      <c r="D26" s="81"/>
      <c r="E26" s="81">
        <v>9959</v>
      </c>
      <c r="F26" s="82">
        <v>1.17</v>
      </c>
      <c r="G26" s="82"/>
      <c r="H26" s="87">
        <v>1</v>
      </c>
      <c r="I26" s="88"/>
      <c r="J26" s="81">
        <v>1.4</v>
      </c>
      <c r="K26" s="81">
        <v>1.68</v>
      </c>
      <c r="L26" s="81">
        <v>2.23</v>
      </c>
      <c r="M26" s="85">
        <v>2.57</v>
      </c>
      <c r="N26" s="89">
        <f>N27</f>
        <v>0</v>
      </c>
      <c r="O26" s="89">
        <f>O27</f>
        <v>0</v>
      </c>
      <c r="P26" s="89">
        <f t="shared" ref="P26:CA26" si="94">P27</f>
        <v>0</v>
      </c>
      <c r="Q26" s="89">
        <f t="shared" si="94"/>
        <v>0</v>
      </c>
      <c r="R26" s="89">
        <f t="shared" si="94"/>
        <v>0</v>
      </c>
      <c r="S26" s="89">
        <f t="shared" si="94"/>
        <v>0</v>
      </c>
      <c r="T26" s="89">
        <f t="shared" si="94"/>
        <v>30</v>
      </c>
      <c r="U26" s="89">
        <f t="shared" si="94"/>
        <v>485736.61499999987</v>
      </c>
      <c r="V26" s="89">
        <f t="shared" si="94"/>
        <v>0</v>
      </c>
      <c r="W26" s="89">
        <f t="shared" si="94"/>
        <v>0</v>
      </c>
      <c r="X26" s="89">
        <f t="shared" si="94"/>
        <v>0</v>
      </c>
      <c r="Y26" s="89">
        <f t="shared" si="94"/>
        <v>0</v>
      </c>
      <c r="Z26" s="89">
        <f t="shared" si="94"/>
        <v>0</v>
      </c>
      <c r="AA26" s="89">
        <f t="shared" si="94"/>
        <v>0</v>
      </c>
      <c r="AB26" s="89">
        <f t="shared" si="94"/>
        <v>0</v>
      </c>
      <c r="AC26" s="89">
        <f t="shared" si="94"/>
        <v>0</v>
      </c>
      <c r="AD26" s="89">
        <f t="shared" si="94"/>
        <v>0</v>
      </c>
      <c r="AE26" s="89">
        <f t="shared" si="94"/>
        <v>0</v>
      </c>
      <c r="AF26" s="89">
        <f t="shared" si="94"/>
        <v>0</v>
      </c>
      <c r="AG26" s="89">
        <f t="shared" si="94"/>
        <v>0</v>
      </c>
      <c r="AH26" s="89">
        <f t="shared" si="94"/>
        <v>0</v>
      </c>
      <c r="AI26" s="89">
        <f t="shared" si="94"/>
        <v>0</v>
      </c>
      <c r="AJ26" s="89">
        <f t="shared" si="94"/>
        <v>0</v>
      </c>
      <c r="AK26" s="89">
        <f t="shared" si="94"/>
        <v>0</v>
      </c>
      <c r="AL26" s="89">
        <f t="shared" si="94"/>
        <v>0</v>
      </c>
      <c r="AM26" s="89">
        <f t="shared" si="94"/>
        <v>0</v>
      </c>
      <c r="AN26" s="89">
        <f t="shared" si="94"/>
        <v>0</v>
      </c>
      <c r="AO26" s="89">
        <f t="shared" si="94"/>
        <v>0</v>
      </c>
      <c r="AP26" s="89">
        <f t="shared" si="94"/>
        <v>0</v>
      </c>
      <c r="AQ26" s="89">
        <f t="shared" si="94"/>
        <v>0</v>
      </c>
      <c r="AR26" s="89">
        <f t="shared" si="94"/>
        <v>4</v>
      </c>
      <c r="AS26" s="89">
        <f t="shared" si="94"/>
        <v>77717.858399999997</v>
      </c>
      <c r="AT26" s="89">
        <f t="shared" si="94"/>
        <v>0</v>
      </c>
      <c r="AU26" s="89">
        <f t="shared" si="94"/>
        <v>0</v>
      </c>
      <c r="AV26" s="89">
        <f t="shared" si="94"/>
        <v>2</v>
      </c>
      <c r="AW26" s="89">
        <f t="shared" si="94"/>
        <v>38858.929199999999</v>
      </c>
      <c r="AX26" s="89">
        <f t="shared" si="94"/>
        <v>0</v>
      </c>
      <c r="AY26" s="89">
        <f t="shared" si="94"/>
        <v>0</v>
      </c>
      <c r="AZ26" s="89">
        <f t="shared" si="94"/>
        <v>0</v>
      </c>
      <c r="BA26" s="89">
        <f t="shared" si="94"/>
        <v>0</v>
      </c>
      <c r="BB26" s="89">
        <f t="shared" si="94"/>
        <v>0</v>
      </c>
      <c r="BC26" s="89">
        <f t="shared" si="94"/>
        <v>0</v>
      </c>
      <c r="BD26" s="89">
        <f t="shared" si="94"/>
        <v>0</v>
      </c>
      <c r="BE26" s="89">
        <f t="shared" si="94"/>
        <v>0</v>
      </c>
      <c r="BF26" s="89">
        <f t="shared" si="94"/>
        <v>0</v>
      </c>
      <c r="BG26" s="89">
        <f t="shared" si="94"/>
        <v>0</v>
      </c>
      <c r="BH26" s="89">
        <f t="shared" si="94"/>
        <v>0</v>
      </c>
      <c r="BI26" s="89">
        <f t="shared" si="94"/>
        <v>0</v>
      </c>
      <c r="BJ26" s="89">
        <f t="shared" si="94"/>
        <v>0</v>
      </c>
      <c r="BK26" s="89">
        <f t="shared" si="94"/>
        <v>0</v>
      </c>
      <c r="BL26" s="89">
        <f t="shared" si="94"/>
        <v>12</v>
      </c>
      <c r="BM26" s="89">
        <f t="shared" si="94"/>
        <v>233153.57519999996</v>
      </c>
      <c r="BN26" s="89">
        <f t="shared" si="94"/>
        <v>0</v>
      </c>
      <c r="BO26" s="89">
        <f t="shared" si="94"/>
        <v>0</v>
      </c>
      <c r="BP26" s="89">
        <f t="shared" si="94"/>
        <v>0</v>
      </c>
      <c r="BQ26" s="89">
        <f t="shared" si="94"/>
        <v>0</v>
      </c>
      <c r="BR26" s="89">
        <f t="shared" si="94"/>
        <v>0</v>
      </c>
      <c r="BS26" s="89">
        <f t="shared" si="94"/>
        <v>0</v>
      </c>
      <c r="BT26" s="89">
        <f t="shared" si="94"/>
        <v>0</v>
      </c>
      <c r="BU26" s="89">
        <f t="shared" si="94"/>
        <v>0</v>
      </c>
      <c r="BV26" s="89">
        <f t="shared" si="94"/>
        <v>0</v>
      </c>
      <c r="BW26" s="89">
        <f t="shared" si="94"/>
        <v>0</v>
      </c>
      <c r="BX26" s="50">
        <v>0</v>
      </c>
      <c r="BY26" s="89">
        <f t="shared" si="94"/>
        <v>0</v>
      </c>
      <c r="BZ26" s="89">
        <f t="shared" si="94"/>
        <v>0</v>
      </c>
      <c r="CA26" s="89">
        <f t="shared" si="94"/>
        <v>0</v>
      </c>
      <c r="CB26" s="89">
        <f t="shared" ref="CB26:CT26" si="95">CB27</f>
        <v>0</v>
      </c>
      <c r="CC26" s="89">
        <f t="shared" si="95"/>
        <v>0</v>
      </c>
      <c r="CD26" s="89">
        <f t="shared" si="95"/>
        <v>0</v>
      </c>
      <c r="CE26" s="89">
        <f t="shared" si="95"/>
        <v>5</v>
      </c>
      <c r="CF26" s="89">
        <f t="shared" si="95"/>
        <v>97147.322999999989</v>
      </c>
      <c r="CG26" s="89">
        <f t="shared" si="95"/>
        <v>3</v>
      </c>
      <c r="CH26" s="89">
        <f t="shared" si="95"/>
        <v>48573.661499999987</v>
      </c>
      <c r="CI26" s="89">
        <f t="shared" si="95"/>
        <v>2</v>
      </c>
      <c r="CJ26" s="89">
        <f t="shared" si="95"/>
        <v>32382.440999999995</v>
      </c>
      <c r="CK26" s="89">
        <f t="shared" si="95"/>
        <v>0</v>
      </c>
      <c r="CL26" s="89">
        <f t="shared" si="95"/>
        <v>0</v>
      </c>
      <c r="CM26" s="89">
        <f t="shared" si="95"/>
        <v>11</v>
      </c>
      <c r="CN26" s="89">
        <f t="shared" si="95"/>
        <v>213724.11059999999</v>
      </c>
      <c r="CO26" s="89">
        <f t="shared" si="95"/>
        <v>0</v>
      </c>
      <c r="CP26" s="89">
        <f t="shared" si="95"/>
        <v>0</v>
      </c>
      <c r="CQ26" s="89">
        <f t="shared" si="95"/>
        <v>0</v>
      </c>
      <c r="CR26" s="89">
        <f t="shared" si="95"/>
        <v>0</v>
      </c>
      <c r="CS26" s="89">
        <f t="shared" si="95"/>
        <v>0</v>
      </c>
      <c r="CT26" s="89">
        <f t="shared" si="95"/>
        <v>0</v>
      </c>
      <c r="CU26" s="89"/>
      <c r="CV26" s="89"/>
      <c r="CW26" s="89"/>
      <c r="CX26" s="89"/>
      <c r="CY26" s="89">
        <f t="shared" ref="CY26:CZ26" si="96">CY27</f>
        <v>69</v>
      </c>
      <c r="CZ26" s="89">
        <f t="shared" si="96"/>
        <v>1227294.5138999999</v>
      </c>
      <c r="DF26" s="33"/>
    </row>
    <row r="27" spans="1:110" x14ac:dyDescent="0.25">
      <c r="A27" s="28"/>
      <c r="B27" s="28">
        <v>10</v>
      </c>
      <c r="C27" s="22" t="s">
        <v>134</v>
      </c>
      <c r="D27" s="16">
        <f>D25</f>
        <v>9860</v>
      </c>
      <c r="E27" s="16">
        <v>9959</v>
      </c>
      <c r="F27" s="17">
        <v>1.17</v>
      </c>
      <c r="G27" s="17"/>
      <c r="H27" s="29">
        <v>1</v>
      </c>
      <c r="I27" s="30"/>
      <c r="J27" s="16">
        <v>1.4</v>
      </c>
      <c r="K27" s="16">
        <v>1.68</v>
      </c>
      <c r="L27" s="16">
        <v>2.23</v>
      </c>
      <c r="M27" s="18">
        <v>2.57</v>
      </c>
      <c r="N27" s="21"/>
      <c r="O27" s="19">
        <f>SUM(N27/12*9*$D27*$F27*$H27*$J27*O$10)+SUM(N27/12*3*$E27*$F27*$H27*$J27*O$10)</f>
        <v>0</v>
      </c>
      <c r="P27" s="21"/>
      <c r="Q27" s="19">
        <f>SUM(P27/12*9*$D27*$F27*$H27*$J27*Q$10)+SUM(P27/12*3*$E27*$F27*$H27*$J27*Q$10)</f>
        <v>0</v>
      </c>
      <c r="R27" s="20"/>
      <c r="S27" s="19">
        <f>SUM(R27/12*9*$D27*$F27*$H27*$J27*S$10)+SUM(R27/12*3*$E27*$F27*$H27*$J27*S$10)</f>
        <v>0</v>
      </c>
      <c r="T27" s="21">
        <v>30</v>
      </c>
      <c r="U27" s="19">
        <f>SUM(T27/12*9*$D27*$F27*$H27*$J27*U$10)+SUM(T27/12*3*$E27*$F27*$H27*$J27*U$10)</f>
        <v>485736.61499999987</v>
      </c>
      <c r="V27" s="21"/>
      <c r="W27" s="19">
        <f>SUM(V27/12*9*$D27*$F27*$H27*$J27*W$10)+SUM(V27/12*3*$E27*$F27*$H27*$J27*W$10)</f>
        <v>0</v>
      </c>
      <c r="X27" s="21"/>
      <c r="Y27" s="19">
        <f>SUM(X27/12*9*$D27*$F27*$H27*$J27*Y$10)+SUM(X27/12*3*$E27*$F27*$H27*$J27*Y$10)</f>
        <v>0</v>
      </c>
      <c r="Z27" s="21"/>
      <c r="AA27" s="19">
        <f>SUM(Z27/12*9*$D27*$F27*$H27*$J27*AA$10)+SUM(Z27/12*3*$E27*$F27*$H27*$J27*AA$10)</f>
        <v>0</v>
      </c>
      <c r="AB27" s="21"/>
      <c r="AC27" s="19">
        <f>SUM(AB27/12*9*$D27*$F27*$H27*$J27*AC$10)+SUM(AB27/12*3*$E27*$F27*$H27*$J27*AC$10)</f>
        <v>0</v>
      </c>
      <c r="AD27" s="20"/>
      <c r="AE27" s="19">
        <f>SUM(AD27/12*9*$D27*$F27*$H27*$J27*AE$10)+SUM(AD27/12*3*$E27*$F27*$H27*$J27*AE$10)</f>
        <v>0</v>
      </c>
      <c r="AF27" s="21"/>
      <c r="AG27" s="19">
        <f>SUM(AF27/12*9*$D27*$F27*$H27*$J27*AG$10)+SUM(AF27/12*3*$E27*$F27*$H27*$J27*AG$10)</f>
        <v>0</v>
      </c>
      <c r="AH27" s="21"/>
      <c r="AI27" s="19">
        <f>SUM(AH27/12*9*$D27*$F27*$H27*$J27*AI$10)+SUM(AH27/12*3*$E27*$F27*$H27*$J27*AI$10)</f>
        <v>0</v>
      </c>
      <c r="AJ27" s="21"/>
      <c r="AK27" s="19">
        <f>SUM(AJ27/12*9*$D27*$F27*$H27*$J27*AK$10)+SUM(AJ27/12*3*$E27*$F27*$H27*$J27*AK$10)</f>
        <v>0</v>
      </c>
      <c r="AL27" s="21"/>
      <c r="AM27" s="19">
        <f>SUM(AL27/12*9*$D27*$F27*$H27*$K27*AM$10)+SUM(AL27/12*3*$E27*$F27*$H27*$K27*AM$10)</f>
        <v>0</v>
      </c>
      <c r="AN27" s="21"/>
      <c r="AO27" s="19">
        <f>SUM(AN27/12*9*$D27*$F27*$H27*$K27*AO$10)+SUM(AN27/12*3*$E27*$F27*$H27*$K27*AO$10)</f>
        <v>0</v>
      </c>
      <c r="AP27" s="21"/>
      <c r="AQ27" s="19">
        <f>SUM(AP27/12*9*$D27*$F27*$H27*$K27*AQ$10)+SUM(AP27/12*3*$E27*$F27*$H27*$K27*AQ$10)</f>
        <v>0</v>
      </c>
      <c r="AR27" s="31">
        <v>4</v>
      </c>
      <c r="AS27" s="19">
        <f>SUM(AR27/12*9*$D27*$F27*$H27*$K27*AS$10)+SUM(AR27/12*3*$E27*$F27*$H27*$K27*AS$10)</f>
        <v>77717.858399999997</v>
      </c>
      <c r="AT27" s="21"/>
      <c r="AU27" s="19">
        <f>SUM(AT27/12*9*$D27*$F27*$H27*$K27*AU$10)+SUM(AT27/12*3*$E27*$F27*$H27*$K27*AU$10)</f>
        <v>0</v>
      </c>
      <c r="AV27" s="31">
        <v>2</v>
      </c>
      <c r="AW27" s="19">
        <f>SUM(AV27/12*9*$D27*$F27*$H27*$K27*AW$10)+SUM(AV27/12*3*$E27*$F27*$H27*$K27*AW$10)</f>
        <v>38858.929199999999</v>
      </c>
      <c r="AX27" s="21"/>
      <c r="AY27" s="19">
        <f>SUM(AX27/12*9*$D27*$F27*$H27*$K27*AY$10)+SUM(AX27/12*3*$E27*$F27*$H27*$K27*AY$10)</f>
        <v>0</v>
      </c>
      <c r="AZ27" s="21"/>
      <c r="BA27" s="19">
        <f>SUM(AZ27/12*9*$D27*$F27*$H27*$J27*BA$10)+SUM(AZ27/12*3*$E27*$F27*$H27*$J27*BA$10)</f>
        <v>0</v>
      </c>
      <c r="BB27" s="21"/>
      <c r="BC27" s="19">
        <f>SUM(BB27/12*9*$D27*$F27*$H27*$J27*BC$10)+SUM(BB27/12*3*$E27*$F27*$H27*$J27*BC$10)</f>
        <v>0</v>
      </c>
      <c r="BD27" s="21"/>
      <c r="BE27" s="19">
        <f>SUM(BD27/12*9*$D27*$F27*$H27*$J27*BE$10)+SUM(BD27/12*3*$E27*$F27*$H27*$J27*BE$10)</f>
        <v>0</v>
      </c>
      <c r="BF27" s="21"/>
      <c r="BG27" s="19">
        <f>SUM(BF27/12*9*$D27*$F27*$H27*$J27*BG$10)+SUM(BF27/12*3*$E27*$F27*$H27*$J27*BG$10)</f>
        <v>0</v>
      </c>
      <c r="BH27" s="21"/>
      <c r="BI27" s="19">
        <f>SUM(BH27/12*9*$D27*$F27*$H27*$J27*BI$10)+SUM(BH27/12*3*$E27*$F27*$H27*$J27*BI$10)</f>
        <v>0</v>
      </c>
      <c r="BJ27" s="21"/>
      <c r="BK27" s="19">
        <f>SUM(BJ27/12*9*$D27*$F27*$H27*$K27*BK$10)+SUM(BJ27/12*3*$E27*$F27*$H27*$K27*BK$10)</f>
        <v>0</v>
      </c>
      <c r="BL27" s="21">
        <v>12</v>
      </c>
      <c r="BM27" s="19">
        <f>SUM(BL27/12*9*$D27*$F27*$H27*$K27*BM$10)+SUM(BL27/12*3*$E27*$F27*$H27*$K27*BM$10)</f>
        <v>233153.57519999996</v>
      </c>
      <c r="BN27" s="21"/>
      <c r="BO27" s="19">
        <f>SUM(BN27/12*9*$D27*$F27*$H27*$J27*BO$10)+SUM(BN27/12*3*$E27*$F27*$H27*$J27*BO$10)</f>
        <v>0</v>
      </c>
      <c r="BP27" s="21"/>
      <c r="BQ27" s="19">
        <f>SUM(BP27/12*9*$D27*$F27*$H27*$K27*BQ$10)+SUM(BP27/12*3*$E27*$F27*$H27*$K27*BQ$10)</f>
        <v>0</v>
      </c>
      <c r="BR27" s="21"/>
      <c r="BS27" s="19">
        <f>SUM(BR27/12*9*$D27*$F27*$H27*$J27*BS$10)+SUM(BR27/12*3*$E27*$F27*$H27*$J27*BS$10)</f>
        <v>0</v>
      </c>
      <c r="BT27" s="21"/>
      <c r="BU27" s="19">
        <f>SUM(BT27/12*9*$D27*$F27*$H27*$J27*BU$10)+SUM(BT27/12*3*$E27*$F27*$H27*$J27*BU$10)</f>
        <v>0</v>
      </c>
      <c r="BV27" s="21"/>
      <c r="BW27" s="19">
        <f>SUM(BV27/12*9*$D27*$F27*$H27*$K27*BW$10)+SUM(BV27/12*3*$E27*$F27*$H27*$K27*BW$10)</f>
        <v>0</v>
      </c>
      <c r="BX27" s="19">
        <v>0</v>
      </c>
      <c r="BY27" s="21"/>
      <c r="BZ27" s="19">
        <f>SUM(BY27/12*9*$D27*$F27*$H27*$K27*BZ$10)+SUM(BY27/12*3*$E27*$F27*$H27*$K27*BZ$10)</f>
        <v>0</v>
      </c>
      <c r="CA27" s="21"/>
      <c r="CB27" s="19">
        <f>SUM(CA27/12*9*$D27*$F27*$H27*$K27*CB$10)+SUM(CA27/12*3*$E27*$F27*$H27*$K27*CB$10)</f>
        <v>0</v>
      </c>
      <c r="CC27" s="31"/>
      <c r="CD27" s="19">
        <f t="shared" ref="CD27" si="97">SUM(CC27/12*9*$D27*$F27*$H27*$K27*CD$10)+SUM(CC27/12*3*$E27*$F27*$H27*$K27*CD$10)</f>
        <v>0</v>
      </c>
      <c r="CE27" s="21">
        <v>5</v>
      </c>
      <c r="CF27" s="19">
        <f>SUM(CE27/12*9*$D27*$F27*$H27*$K27*CF$10)+SUM(CE27/12*3*$E27*$F27*$H27*$K27*CF$10)</f>
        <v>97147.322999999989</v>
      </c>
      <c r="CG27" s="21">
        <v>3</v>
      </c>
      <c r="CH27" s="19">
        <f>SUM(CG27/12*9*$D27*$F27*$H27*$J27*CH$10)+SUM(CG27/12*3*$E27*$F27*$H27*$J27*CH$10)</f>
        <v>48573.661499999987</v>
      </c>
      <c r="CI27" s="21">
        <v>2</v>
      </c>
      <c r="CJ27" s="19">
        <f>SUM(CI27/12*9*$D27*$F27*$H27*$J27*CJ$10)+SUM(CI27/12*3*$E27*$F27*$H27*$J27*CJ$10)</f>
        <v>32382.440999999995</v>
      </c>
      <c r="CK27" s="21"/>
      <c r="CL27" s="19">
        <f>SUM(CK27/12*9*$D27*$F27*$H27*$J27*CL$10)+SUM(CK27/12*3*$E27*$F27*$H27*$J27*CL$10)</f>
        <v>0</v>
      </c>
      <c r="CM27" s="21">
        <v>11</v>
      </c>
      <c r="CN27" s="19">
        <f>SUM(CM27/12*9*$D27*$F27*$H27*$K27*CN$10)+SUM(CM27/12*3*$E27*$F27*$H27*$K27*CN$10)</f>
        <v>213724.11059999999</v>
      </c>
      <c r="CO27" s="21"/>
      <c r="CP27" s="19">
        <f>SUM(CO27/12*9*$D27*$F27*$H27*$K27*CP$10)+SUM(CO27/12*3*$E27*$F27*$H27*$K27*CP$10)</f>
        <v>0</v>
      </c>
      <c r="CQ27" s="31"/>
      <c r="CR27" s="19">
        <f>SUM(CQ27/12*9*$D27*$F27*$H27*$M27*CR$10)+SUM(CQ27/12*3*$E27*$F27*$H27*$M27*CR$10)</f>
        <v>0</v>
      </c>
      <c r="CS27" s="31"/>
      <c r="CT27" s="19">
        <f>SUM(CS27/12*9*$D27*$F27*$H27*$L27*CT$10)+SUM(CS27/12*3*$E27*$F27*$H27*$L27*CT$10)</f>
        <v>0</v>
      </c>
      <c r="CU27" s="19"/>
      <c r="CV27" s="19"/>
      <c r="CW27" s="19"/>
      <c r="CX27" s="19"/>
      <c r="CY27" s="55">
        <f>SUM(AD27,R27,T27,AB27,N27,V27,P27,BF27,BT27,CG27,CK27,BH27,CI27,AF27,AZ27,BB27,AH27,BD27,BR27,AJ27,X27,CO27,BJ27,CM27,BL27,BY27,CC27,BV27,CA27,AL27,AN27,AP27,AR27,AT27,AX27,AV27,BP27,CS27,CQ27,CE27,Z27,BN27)</f>
        <v>69</v>
      </c>
      <c r="CZ27" s="55">
        <f>SUM(AE27,S27,U27,AC27,O27,W27,Q27,BG27,BU27,CH27,CL27,BI27,CJ27,AG27,BA27,BC27,AI27,BE27,BS27,AK27,Y27,CP27,BK27,CN27,BM27,BZ27,CD27,BW27,CB27,AM27,AO27,AQ27,AS27,AU27,AY27,AW27,BQ27,CT27,CR27,CF27,AA27,BO27)</f>
        <v>1227294.5138999999</v>
      </c>
      <c r="DF27" s="33"/>
    </row>
    <row r="28" spans="1:110" s="61" customFormat="1" x14ac:dyDescent="0.25">
      <c r="A28" s="78">
        <v>6</v>
      </c>
      <c r="B28" s="78"/>
      <c r="C28" s="79" t="s">
        <v>135</v>
      </c>
      <c r="D28" s="80"/>
      <c r="E28" s="81">
        <v>9959</v>
      </c>
      <c r="F28" s="82">
        <v>1.54</v>
      </c>
      <c r="G28" s="82"/>
      <c r="H28" s="83"/>
      <c r="I28" s="84"/>
      <c r="J28" s="80"/>
      <c r="K28" s="80"/>
      <c r="L28" s="80"/>
      <c r="M28" s="85">
        <v>2.57</v>
      </c>
      <c r="N28" s="89">
        <f>N29</f>
        <v>0</v>
      </c>
      <c r="O28" s="89">
        <f>O29</f>
        <v>0</v>
      </c>
      <c r="P28" s="89">
        <f t="shared" ref="P28:CA28" si="98">P29</f>
        <v>0</v>
      </c>
      <c r="Q28" s="89">
        <f t="shared" si="98"/>
        <v>0</v>
      </c>
      <c r="R28" s="89">
        <f t="shared" si="98"/>
        <v>0</v>
      </c>
      <c r="S28" s="89">
        <f t="shared" si="98"/>
        <v>0</v>
      </c>
      <c r="T28" s="89">
        <f t="shared" si="98"/>
        <v>0</v>
      </c>
      <c r="U28" s="89">
        <f t="shared" si="98"/>
        <v>0</v>
      </c>
      <c r="V28" s="89">
        <f t="shared" si="98"/>
        <v>0</v>
      </c>
      <c r="W28" s="89">
        <f t="shared" si="98"/>
        <v>0</v>
      </c>
      <c r="X28" s="89">
        <f t="shared" si="98"/>
        <v>0</v>
      </c>
      <c r="Y28" s="89">
        <f t="shared" si="98"/>
        <v>0</v>
      </c>
      <c r="Z28" s="89">
        <f t="shared" si="98"/>
        <v>655</v>
      </c>
      <c r="AA28" s="89">
        <f t="shared" si="98"/>
        <v>13959046.254999999</v>
      </c>
      <c r="AB28" s="89">
        <f t="shared" si="98"/>
        <v>0</v>
      </c>
      <c r="AC28" s="89">
        <f t="shared" si="98"/>
        <v>0</v>
      </c>
      <c r="AD28" s="89">
        <f t="shared" si="98"/>
        <v>0</v>
      </c>
      <c r="AE28" s="89">
        <f t="shared" si="98"/>
        <v>0</v>
      </c>
      <c r="AF28" s="89">
        <f t="shared" si="98"/>
        <v>2</v>
      </c>
      <c r="AG28" s="89">
        <f t="shared" si="98"/>
        <v>42623.042000000001</v>
      </c>
      <c r="AH28" s="89">
        <f t="shared" si="98"/>
        <v>0</v>
      </c>
      <c r="AI28" s="89">
        <f t="shared" si="98"/>
        <v>0</v>
      </c>
      <c r="AJ28" s="89">
        <f t="shared" si="98"/>
        <v>0</v>
      </c>
      <c r="AK28" s="89">
        <f t="shared" si="98"/>
        <v>0</v>
      </c>
      <c r="AL28" s="89">
        <f t="shared" si="98"/>
        <v>0</v>
      </c>
      <c r="AM28" s="89">
        <f t="shared" si="98"/>
        <v>0</v>
      </c>
      <c r="AN28" s="89">
        <f t="shared" si="98"/>
        <v>0</v>
      </c>
      <c r="AO28" s="89">
        <f t="shared" si="98"/>
        <v>0</v>
      </c>
      <c r="AP28" s="89">
        <f t="shared" si="98"/>
        <v>0</v>
      </c>
      <c r="AQ28" s="89">
        <f t="shared" si="98"/>
        <v>0</v>
      </c>
      <c r="AR28" s="89">
        <f t="shared" si="98"/>
        <v>1</v>
      </c>
      <c r="AS28" s="89">
        <f t="shared" si="98"/>
        <v>25573.825199999999</v>
      </c>
      <c r="AT28" s="89">
        <f t="shared" si="98"/>
        <v>0</v>
      </c>
      <c r="AU28" s="89">
        <f t="shared" si="98"/>
        <v>0</v>
      </c>
      <c r="AV28" s="89">
        <f t="shared" si="98"/>
        <v>5</v>
      </c>
      <c r="AW28" s="89">
        <f t="shared" si="98"/>
        <v>127869.126</v>
      </c>
      <c r="AX28" s="89">
        <f t="shared" si="98"/>
        <v>10</v>
      </c>
      <c r="AY28" s="89">
        <f t="shared" si="98"/>
        <v>255738.25200000001</v>
      </c>
      <c r="AZ28" s="89">
        <f t="shared" si="98"/>
        <v>6</v>
      </c>
      <c r="BA28" s="89">
        <f t="shared" si="98"/>
        <v>127869.126</v>
      </c>
      <c r="BB28" s="89">
        <f t="shared" si="98"/>
        <v>0</v>
      </c>
      <c r="BC28" s="89">
        <f t="shared" si="98"/>
        <v>0</v>
      </c>
      <c r="BD28" s="89">
        <f t="shared" si="98"/>
        <v>0</v>
      </c>
      <c r="BE28" s="89">
        <f t="shared" si="98"/>
        <v>0</v>
      </c>
      <c r="BF28" s="89">
        <f t="shared" si="98"/>
        <v>5</v>
      </c>
      <c r="BG28" s="89">
        <f t="shared" si="98"/>
        <v>106557.605</v>
      </c>
      <c r="BH28" s="89">
        <f t="shared" si="98"/>
        <v>0</v>
      </c>
      <c r="BI28" s="89">
        <f t="shared" si="98"/>
        <v>0</v>
      </c>
      <c r="BJ28" s="89">
        <f t="shared" si="98"/>
        <v>0</v>
      </c>
      <c r="BK28" s="89">
        <f t="shared" si="98"/>
        <v>0</v>
      </c>
      <c r="BL28" s="89">
        <f t="shared" si="98"/>
        <v>20</v>
      </c>
      <c r="BM28" s="89">
        <f t="shared" si="98"/>
        <v>511476.50400000002</v>
      </c>
      <c r="BN28" s="89">
        <f t="shared" si="98"/>
        <v>0</v>
      </c>
      <c r="BO28" s="89">
        <f t="shared" si="98"/>
        <v>0</v>
      </c>
      <c r="BP28" s="89">
        <f t="shared" si="98"/>
        <v>4</v>
      </c>
      <c r="BQ28" s="89">
        <f t="shared" si="98"/>
        <v>102295.3008</v>
      </c>
      <c r="BR28" s="89">
        <f t="shared" si="98"/>
        <v>0</v>
      </c>
      <c r="BS28" s="89">
        <f t="shared" si="98"/>
        <v>0</v>
      </c>
      <c r="BT28" s="89">
        <f t="shared" si="98"/>
        <v>0</v>
      </c>
      <c r="BU28" s="89">
        <f t="shared" si="98"/>
        <v>0</v>
      </c>
      <c r="BV28" s="89">
        <f t="shared" si="98"/>
        <v>10</v>
      </c>
      <c r="BW28" s="89">
        <f t="shared" si="98"/>
        <v>255738.25200000001</v>
      </c>
      <c r="BX28" s="50">
        <v>3.4285714285714284</v>
      </c>
      <c r="BY28" s="89">
        <f t="shared" si="98"/>
        <v>1</v>
      </c>
      <c r="BZ28" s="89">
        <f t="shared" si="98"/>
        <v>25573.825199999999</v>
      </c>
      <c r="CA28" s="89">
        <f t="shared" si="98"/>
        <v>0</v>
      </c>
      <c r="CB28" s="89">
        <f t="shared" ref="CB28:CT28" si="99">CB29</f>
        <v>0</v>
      </c>
      <c r="CC28" s="89">
        <f t="shared" si="99"/>
        <v>45</v>
      </c>
      <c r="CD28" s="89">
        <f t="shared" si="99"/>
        <v>1150822.1340000001</v>
      </c>
      <c r="CE28" s="89">
        <f t="shared" si="99"/>
        <v>43</v>
      </c>
      <c r="CF28" s="89">
        <f t="shared" si="99"/>
        <v>1099674.4835999999</v>
      </c>
      <c r="CG28" s="89">
        <f t="shared" si="99"/>
        <v>7</v>
      </c>
      <c r="CH28" s="89">
        <f t="shared" si="99"/>
        <v>149180.647</v>
      </c>
      <c r="CI28" s="89">
        <f t="shared" si="99"/>
        <v>45</v>
      </c>
      <c r="CJ28" s="89">
        <f t="shared" si="99"/>
        <v>959018.44499999995</v>
      </c>
      <c r="CK28" s="89">
        <f t="shared" si="99"/>
        <v>6</v>
      </c>
      <c r="CL28" s="89">
        <f t="shared" si="99"/>
        <v>127869.126</v>
      </c>
      <c r="CM28" s="89">
        <f t="shared" si="99"/>
        <v>9</v>
      </c>
      <c r="CN28" s="89">
        <f t="shared" si="99"/>
        <v>230164.42679999999</v>
      </c>
      <c r="CO28" s="89">
        <f t="shared" si="99"/>
        <v>5</v>
      </c>
      <c r="CP28" s="89">
        <f t="shared" si="99"/>
        <v>127869.126</v>
      </c>
      <c r="CQ28" s="89">
        <f t="shared" si="99"/>
        <v>1</v>
      </c>
      <c r="CR28" s="89">
        <f t="shared" si="99"/>
        <v>39121.863550000002</v>
      </c>
      <c r="CS28" s="89">
        <f t="shared" si="99"/>
        <v>8</v>
      </c>
      <c r="CT28" s="89">
        <f t="shared" si="99"/>
        <v>271569.66760000004</v>
      </c>
      <c r="CU28" s="89"/>
      <c r="CV28" s="89"/>
      <c r="CW28" s="89"/>
      <c r="CX28" s="89"/>
      <c r="CY28" s="89">
        <f t="shared" ref="CY28:CZ28" si="100">CY29</f>
        <v>888</v>
      </c>
      <c r="CZ28" s="89">
        <f t="shared" si="100"/>
        <v>19695651.032749999</v>
      </c>
      <c r="DF28" s="33"/>
    </row>
    <row r="29" spans="1:110" x14ac:dyDescent="0.25">
      <c r="A29" s="28"/>
      <c r="B29" s="28">
        <v>11</v>
      </c>
      <c r="C29" s="22" t="s">
        <v>136</v>
      </c>
      <c r="D29" s="16">
        <f>D27</f>
        <v>9860</v>
      </c>
      <c r="E29" s="16">
        <v>9959</v>
      </c>
      <c r="F29" s="17">
        <v>1.54</v>
      </c>
      <c r="G29" s="17"/>
      <c r="H29" s="29">
        <v>1</v>
      </c>
      <c r="I29" s="30"/>
      <c r="J29" s="16">
        <v>1.4</v>
      </c>
      <c r="K29" s="16">
        <v>1.68</v>
      </c>
      <c r="L29" s="16">
        <v>2.23</v>
      </c>
      <c r="M29" s="18">
        <v>2.57</v>
      </c>
      <c r="N29" s="27"/>
      <c r="O29" s="19">
        <f>SUM(N29/12*9*$D29*$F29*$H29*$J29*O$10)+SUM(N29/12*3*$E29*$F29*$H29*$J29*O$10)</f>
        <v>0</v>
      </c>
      <c r="P29" s="27"/>
      <c r="Q29" s="19">
        <f>SUM(P29/12*9*$D29*$F29*$H29*$J29*Q$10)+SUM(P29/12*3*$E29*$F29*$H29*$J29*Q$10)</f>
        <v>0</v>
      </c>
      <c r="R29" s="20"/>
      <c r="S29" s="19">
        <f>SUM(R29/12*9*$D29*$F29*$H29*$J29*S$10)+SUM(R29/12*3*$E29*$F29*$H29*$J29*S$10)</f>
        <v>0</v>
      </c>
      <c r="T29" s="27"/>
      <c r="U29" s="19">
        <f>SUM(T29/12*9*$D29*$F29*$H29*$J29*U$10)+SUM(T29/12*3*$E29*$F29*$H29*$J29*U$10)</f>
        <v>0</v>
      </c>
      <c r="V29" s="27"/>
      <c r="W29" s="19">
        <f>SUM(V29/12*9*$D29*$F29*$H29*$J29*W$10)+SUM(V29/12*3*$E29*$F29*$H29*$J29*W$10)</f>
        <v>0</v>
      </c>
      <c r="X29" s="27"/>
      <c r="Y29" s="19">
        <f>SUM(X29/12*9*$D29*$F29*$H29*$J29*Y$10)+SUM(X29/12*3*$E29*$F29*$H29*$J29*Y$10)</f>
        <v>0</v>
      </c>
      <c r="Z29" s="31">
        <v>655</v>
      </c>
      <c r="AA29" s="19">
        <f>SUM(Z29/12*9*$D29*$F29*$H29*$J29*AA$10)+SUM(Z29/12*3*$E29*$F29*$H29*$J29*AA$10)</f>
        <v>13959046.254999999</v>
      </c>
      <c r="AB29" s="27"/>
      <c r="AC29" s="19">
        <f>SUM(AB29/12*9*$D29*$F29*$H29*$J29*AC$10)+SUM(AB29/12*3*$E29*$F29*$H29*$J29*AC$10)</f>
        <v>0</v>
      </c>
      <c r="AD29" s="20"/>
      <c r="AE29" s="19">
        <f>SUM(AD29/12*9*$D29*$F29*$H29*$J29*AE$10)+SUM(AD29/12*3*$E29*$F29*$H29*$J29*AE$10)</f>
        <v>0</v>
      </c>
      <c r="AF29" s="27">
        <v>2</v>
      </c>
      <c r="AG29" s="19">
        <f>SUM(AF29/12*9*$D29*$F29*$H29*$J29*AG$10)+SUM(AF29/12*3*$E29*$F29*$H29*$J29*AG$10)</f>
        <v>42623.042000000001</v>
      </c>
      <c r="AH29" s="27"/>
      <c r="AI29" s="19">
        <f>SUM(AH29/12*9*$D29*$F29*$H29*$J29*AI$10)+SUM(AH29/12*3*$E29*$F29*$H29*$J29*AI$10)</f>
        <v>0</v>
      </c>
      <c r="AJ29" s="27"/>
      <c r="AK29" s="19">
        <f>SUM(AJ29/12*9*$D29*$F29*$H29*$J29*AK$10)+SUM(AJ29/12*3*$E29*$F29*$H29*$J29*AK$10)</f>
        <v>0</v>
      </c>
      <c r="AL29" s="27"/>
      <c r="AM29" s="19">
        <f>SUM(AL29/12*9*$D29*$F29*$H29*$K29*AM$10)+SUM(AL29/12*3*$E29*$F29*$H29*$K29*AM$10)</f>
        <v>0</v>
      </c>
      <c r="AN29" s="27"/>
      <c r="AO29" s="19">
        <f>SUM(AN29/12*9*$D29*$F29*$H29*$K29*AO$10)+SUM(AN29/12*3*$E29*$F29*$H29*$K29*AO$10)</f>
        <v>0</v>
      </c>
      <c r="AP29" s="27"/>
      <c r="AQ29" s="19">
        <f>SUM(AP29/12*9*$D29*$F29*$H29*$K29*AQ$10)+SUM(AP29/12*3*$E29*$F29*$H29*$K29*AQ$10)</f>
        <v>0</v>
      </c>
      <c r="AR29" s="27">
        <v>1</v>
      </c>
      <c r="AS29" s="19">
        <f>SUM(AR29/12*9*$D29*$F29*$H29*$K29*AS$10)+SUM(AR29/12*3*$E29*$F29*$H29*$K29*AS$10)</f>
        <v>25573.825199999999</v>
      </c>
      <c r="AT29" s="27"/>
      <c r="AU29" s="19">
        <f>SUM(AT29/12*9*$D29*$F29*$H29*$K29*AU$10)+SUM(AT29/12*3*$E29*$F29*$H29*$K29*AU$10)</f>
        <v>0</v>
      </c>
      <c r="AV29" s="32">
        <v>5</v>
      </c>
      <c r="AW29" s="19">
        <f>SUM(AV29/12*9*$D29*$F29*$H29*$K29*AW$10)+SUM(AV29/12*3*$E29*$F29*$H29*$K29*AW$10)</f>
        <v>127869.126</v>
      </c>
      <c r="AX29" s="32">
        <v>10</v>
      </c>
      <c r="AY29" s="19">
        <f>SUM(AX29/12*9*$D29*$F29*$H29*$K29*AY$10)+SUM(AX29/12*3*$E29*$F29*$H29*$K29*AY$10)</f>
        <v>255738.25200000001</v>
      </c>
      <c r="AZ29" s="27">
        <v>6</v>
      </c>
      <c r="BA29" s="19">
        <f>SUM(AZ29/12*9*$D29*$F29*$H29*$J29*BA$10)+SUM(AZ29/12*3*$E29*$F29*$H29*$J29*BA$10)</f>
        <v>127869.126</v>
      </c>
      <c r="BB29" s="27"/>
      <c r="BC29" s="19">
        <f>SUM(BB29/12*9*$D29*$F29*$H29*$J29*BC$10)+SUM(BB29/12*3*$E29*$F29*$H29*$J29*BC$10)</f>
        <v>0</v>
      </c>
      <c r="BD29" s="27"/>
      <c r="BE29" s="19">
        <f>SUM(BD29/12*9*$D29*$F29*$H29*$J29*BE$10)+SUM(BD29/12*3*$E29*$F29*$H29*$J29*BE$10)</f>
        <v>0</v>
      </c>
      <c r="BF29" s="27">
        <v>5</v>
      </c>
      <c r="BG29" s="19">
        <f>SUM(BF29/12*9*$D29*$F29*$H29*$J29*BG$10)+SUM(BF29/12*3*$E29*$F29*$H29*$J29*BG$10)</f>
        <v>106557.605</v>
      </c>
      <c r="BH29" s="27"/>
      <c r="BI29" s="19">
        <f>SUM(BH29/12*9*$D29*$F29*$H29*$J29*BI$10)+SUM(BH29/12*3*$E29*$F29*$H29*$J29*BI$10)</f>
        <v>0</v>
      </c>
      <c r="BJ29" s="27"/>
      <c r="BK29" s="19">
        <f>SUM(BJ29/12*9*$D29*$F29*$H29*$K29*BK$10)+SUM(BJ29/12*3*$E29*$F29*$H29*$K29*BK$10)</f>
        <v>0</v>
      </c>
      <c r="BL29" s="27">
        <v>20</v>
      </c>
      <c r="BM29" s="19">
        <f>SUM(BL29/12*9*$D29*$F29*$H29*$K29*BM$10)+SUM(BL29/12*3*$E29*$F29*$H29*$K29*BM$10)</f>
        <v>511476.50400000002</v>
      </c>
      <c r="BN29" s="27"/>
      <c r="BO29" s="19">
        <f>SUM(BN29/12*9*$D29*$F29*$H29*$J29*BO$10)+SUM(BN29/12*3*$E29*$F29*$H29*$J29*BO$10)</f>
        <v>0</v>
      </c>
      <c r="BP29" s="32">
        <v>4</v>
      </c>
      <c r="BQ29" s="19">
        <f>SUM(BP29/12*9*$D29*$F29*$H29*$K29*BQ$10)+SUM(BP29/12*3*$E29*$F29*$H29*$K29*BQ$10)</f>
        <v>102295.3008</v>
      </c>
      <c r="BR29" s="27"/>
      <c r="BS29" s="19">
        <f>SUM(BR29/12*9*$D29*$F29*$H29*$J29*BS$10)+SUM(BR29/12*3*$E29*$F29*$H29*$J29*BS$10)</f>
        <v>0</v>
      </c>
      <c r="BT29" s="27"/>
      <c r="BU29" s="19">
        <f>SUM(BT29/12*9*$D29*$F29*$H29*$J29*BU$10)+SUM(BT29/12*3*$E29*$F29*$H29*$J29*BU$10)</f>
        <v>0</v>
      </c>
      <c r="BV29" s="32">
        <v>10</v>
      </c>
      <c r="BW29" s="19">
        <f>SUM(BV29/12*9*$D29*$F29*$H29*$K29*BW$10)+SUM(BV29/12*3*$E29*$F29*$H29*$K29*BW$10)</f>
        <v>255738.25200000001</v>
      </c>
      <c r="BX29" s="23">
        <v>3.4285714285714284</v>
      </c>
      <c r="BY29" s="32">
        <v>1</v>
      </c>
      <c r="BZ29" s="19">
        <f>SUM(BY29/12*9*$D29*$F29*$H29*$K29*BZ$10)+SUM(BY29/12*3*$E29*$F29*$H29*$K29*BZ$10)</f>
        <v>25573.825199999999</v>
      </c>
      <c r="CA29" s="32"/>
      <c r="CB29" s="19">
        <f>SUM(CA29/12*9*$D29*$F29*$H29*$K29*CB$10)+SUM(CA29/12*3*$E29*$F29*$H29*$K29*CB$10)</f>
        <v>0</v>
      </c>
      <c r="CC29" s="32">
        <v>45</v>
      </c>
      <c r="CD29" s="19">
        <f t="shared" ref="CD29" si="101">SUM(CC29/12*9*$D29*$F29*$H29*$K29*CD$10)+SUM(CC29/12*3*$E29*$F29*$H29*$K29*CD$10)</f>
        <v>1150822.1340000001</v>
      </c>
      <c r="CE29" s="27">
        <v>43</v>
      </c>
      <c r="CF29" s="19">
        <f>SUM(CE29/12*9*$D29*$F29*$H29*$K29*CF$10)+SUM(CE29/12*3*$E29*$F29*$H29*$K29*CF$10)</f>
        <v>1099674.4835999999</v>
      </c>
      <c r="CG29" s="27">
        <v>7</v>
      </c>
      <c r="CH29" s="19">
        <f>SUM(CG29/12*9*$D29*$F29*$H29*$J29*CH$10)+SUM(CG29/12*3*$E29*$F29*$H29*$J29*CH$10)</f>
        <v>149180.647</v>
      </c>
      <c r="CI29" s="27">
        <v>45</v>
      </c>
      <c r="CJ29" s="19">
        <f>SUM(CI29/12*9*$D29*$F29*$H29*$J29*CJ$10)+SUM(CI29/12*3*$E29*$F29*$H29*$J29*CJ$10)</f>
        <v>959018.44499999995</v>
      </c>
      <c r="CK29" s="27">
        <v>6</v>
      </c>
      <c r="CL29" s="19">
        <f>SUM(CK29/12*9*$D29*$F29*$H29*$J29*CL$10)+SUM(CK29/12*3*$E29*$F29*$H29*$J29*CL$10)</f>
        <v>127869.126</v>
      </c>
      <c r="CM29" s="27">
        <v>9</v>
      </c>
      <c r="CN29" s="19">
        <f>SUM(CM29/12*9*$D29*$F29*$H29*$K29*CN$10)+SUM(CM29/12*3*$E29*$F29*$H29*$K29*CN$10)</f>
        <v>230164.42679999999</v>
      </c>
      <c r="CO29" s="27">
        <v>5</v>
      </c>
      <c r="CP29" s="19">
        <f>SUM(CO29/12*9*$D29*$F29*$H29*$K29*CP$10)+SUM(CO29/12*3*$E29*$F29*$H29*$K29*CP$10)</f>
        <v>127869.126</v>
      </c>
      <c r="CQ29" s="32">
        <v>1</v>
      </c>
      <c r="CR29" s="19">
        <f>SUM(CQ29/12*9*$D29*$F29*$H29*$M29*CR$10)+SUM(CQ29/12*3*$E29*$F29*$H29*$M29*CR$10)</f>
        <v>39121.863550000002</v>
      </c>
      <c r="CS29" s="32">
        <v>8</v>
      </c>
      <c r="CT29" s="19">
        <f>SUM(CS29/12*9*$D29*$F29*$H29*$L29*CT$10)+SUM(CS29/12*3*$E29*$F29*$H29*$L29*CT$10)</f>
        <v>271569.66760000004</v>
      </c>
      <c r="CU29" s="19"/>
      <c r="CV29" s="19"/>
      <c r="CW29" s="19"/>
      <c r="CX29" s="19"/>
      <c r="CY29" s="55">
        <f>SUM(AD29,R29,T29,AB29,N29,V29,P29,BF29,BT29,CG29,CK29,BH29,CI29,AF29,AZ29,BB29,AH29,BD29,BR29,AJ29,X29,CO29,BJ29,CM29,BL29,BY29,CC29,BV29,CA29,AL29,AN29,AP29,AR29,AT29,AX29,AV29,BP29,CS29,CQ29,CE29,Z29,BN29)</f>
        <v>888</v>
      </c>
      <c r="CZ29" s="55">
        <f>SUM(AE29,S29,U29,AC29,O29,W29,Q29,BG29,BU29,CH29,CL29,BI29,CJ29,AG29,BA29,BC29,AI29,BE29,BS29,AK29,Y29,CP29,BK29,CN29,BM29,BZ29,CD29,BW29,CB29,AM29,AO29,AQ29,AS29,AU29,AY29,AW29,BQ29,CT29,CR29,CF29,AA29,BO29)</f>
        <v>19695651.032749999</v>
      </c>
      <c r="DF29" s="33"/>
    </row>
    <row r="30" spans="1:110" s="61" customFormat="1" x14ac:dyDescent="0.25">
      <c r="A30" s="78">
        <v>7</v>
      </c>
      <c r="B30" s="78"/>
      <c r="C30" s="79" t="s">
        <v>137</v>
      </c>
      <c r="D30" s="80"/>
      <c r="E30" s="81">
        <v>9959</v>
      </c>
      <c r="F30" s="82">
        <v>0.98</v>
      </c>
      <c r="G30" s="82"/>
      <c r="H30" s="83"/>
      <c r="I30" s="84"/>
      <c r="J30" s="80"/>
      <c r="K30" s="80"/>
      <c r="L30" s="80"/>
      <c r="M30" s="85">
        <v>2.57</v>
      </c>
      <c r="N30" s="89">
        <f>N31</f>
        <v>0</v>
      </c>
      <c r="O30" s="89">
        <f>O31</f>
        <v>0</v>
      </c>
      <c r="P30" s="89">
        <f t="shared" ref="P30:CA30" si="102">P31</f>
        <v>0</v>
      </c>
      <c r="Q30" s="89">
        <f t="shared" si="102"/>
        <v>0</v>
      </c>
      <c r="R30" s="89">
        <f t="shared" si="102"/>
        <v>0</v>
      </c>
      <c r="S30" s="89">
        <f t="shared" si="102"/>
        <v>0</v>
      </c>
      <c r="T30" s="89">
        <f t="shared" si="102"/>
        <v>0</v>
      </c>
      <c r="U30" s="89">
        <f t="shared" si="102"/>
        <v>0</v>
      </c>
      <c r="V30" s="89">
        <f t="shared" si="102"/>
        <v>0</v>
      </c>
      <c r="W30" s="89">
        <f t="shared" si="102"/>
        <v>0</v>
      </c>
      <c r="X30" s="89">
        <f t="shared" si="102"/>
        <v>0</v>
      </c>
      <c r="Y30" s="89">
        <f t="shared" si="102"/>
        <v>0</v>
      </c>
      <c r="Z30" s="89">
        <f t="shared" si="102"/>
        <v>0</v>
      </c>
      <c r="AA30" s="89">
        <f t="shared" si="102"/>
        <v>0</v>
      </c>
      <c r="AB30" s="89">
        <f t="shared" si="102"/>
        <v>0</v>
      </c>
      <c r="AC30" s="89">
        <f t="shared" si="102"/>
        <v>0</v>
      </c>
      <c r="AD30" s="89">
        <f t="shared" si="102"/>
        <v>4</v>
      </c>
      <c r="AE30" s="89">
        <f t="shared" si="102"/>
        <v>54247.507999999994</v>
      </c>
      <c r="AF30" s="89">
        <f t="shared" si="102"/>
        <v>0</v>
      </c>
      <c r="AG30" s="89">
        <f t="shared" si="102"/>
        <v>0</v>
      </c>
      <c r="AH30" s="89">
        <f t="shared" si="102"/>
        <v>0</v>
      </c>
      <c r="AI30" s="89">
        <f t="shared" si="102"/>
        <v>0</v>
      </c>
      <c r="AJ30" s="89">
        <f t="shared" si="102"/>
        <v>0</v>
      </c>
      <c r="AK30" s="89">
        <f t="shared" si="102"/>
        <v>0</v>
      </c>
      <c r="AL30" s="89">
        <f t="shared" si="102"/>
        <v>0</v>
      </c>
      <c r="AM30" s="89">
        <f t="shared" si="102"/>
        <v>0</v>
      </c>
      <c r="AN30" s="89">
        <f t="shared" si="102"/>
        <v>0</v>
      </c>
      <c r="AO30" s="89">
        <f t="shared" si="102"/>
        <v>0</v>
      </c>
      <c r="AP30" s="89">
        <f t="shared" si="102"/>
        <v>0</v>
      </c>
      <c r="AQ30" s="89">
        <f t="shared" si="102"/>
        <v>0</v>
      </c>
      <c r="AR30" s="89">
        <f t="shared" si="102"/>
        <v>0</v>
      </c>
      <c r="AS30" s="89">
        <f t="shared" si="102"/>
        <v>0</v>
      </c>
      <c r="AT30" s="89">
        <f t="shared" si="102"/>
        <v>0</v>
      </c>
      <c r="AU30" s="89">
        <f t="shared" si="102"/>
        <v>0</v>
      </c>
      <c r="AV30" s="89">
        <f t="shared" si="102"/>
        <v>0</v>
      </c>
      <c r="AW30" s="89">
        <f t="shared" si="102"/>
        <v>0</v>
      </c>
      <c r="AX30" s="89">
        <f t="shared" si="102"/>
        <v>0</v>
      </c>
      <c r="AY30" s="89">
        <f t="shared" si="102"/>
        <v>0</v>
      </c>
      <c r="AZ30" s="89">
        <f t="shared" si="102"/>
        <v>0</v>
      </c>
      <c r="BA30" s="89">
        <f t="shared" si="102"/>
        <v>0</v>
      </c>
      <c r="BB30" s="89">
        <f t="shared" si="102"/>
        <v>0</v>
      </c>
      <c r="BC30" s="89">
        <f t="shared" si="102"/>
        <v>0</v>
      </c>
      <c r="BD30" s="89">
        <f t="shared" si="102"/>
        <v>0</v>
      </c>
      <c r="BE30" s="89">
        <f t="shared" si="102"/>
        <v>0</v>
      </c>
      <c r="BF30" s="89">
        <f t="shared" si="102"/>
        <v>0</v>
      </c>
      <c r="BG30" s="89">
        <f t="shared" si="102"/>
        <v>0</v>
      </c>
      <c r="BH30" s="89">
        <f t="shared" si="102"/>
        <v>0</v>
      </c>
      <c r="BI30" s="89">
        <f t="shared" si="102"/>
        <v>0</v>
      </c>
      <c r="BJ30" s="89">
        <f t="shared" si="102"/>
        <v>0</v>
      </c>
      <c r="BK30" s="89">
        <f t="shared" si="102"/>
        <v>0</v>
      </c>
      <c r="BL30" s="89">
        <f t="shared" si="102"/>
        <v>2</v>
      </c>
      <c r="BM30" s="89">
        <f t="shared" si="102"/>
        <v>32548.504799999995</v>
      </c>
      <c r="BN30" s="89">
        <f t="shared" si="102"/>
        <v>0</v>
      </c>
      <c r="BO30" s="89">
        <f t="shared" si="102"/>
        <v>0</v>
      </c>
      <c r="BP30" s="89">
        <f t="shared" si="102"/>
        <v>0</v>
      </c>
      <c r="BQ30" s="89">
        <f t="shared" si="102"/>
        <v>0</v>
      </c>
      <c r="BR30" s="89">
        <f t="shared" si="102"/>
        <v>0</v>
      </c>
      <c r="BS30" s="89">
        <f t="shared" si="102"/>
        <v>0</v>
      </c>
      <c r="BT30" s="89">
        <f t="shared" si="102"/>
        <v>0</v>
      </c>
      <c r="BU30" s="89">
        <f t="shared" si="102"/>
        <v>0</v>
      </c>
      <c r="BV30" s="89">
        <f t="shared" si="102"/>
        <v>0</v>
      </c>
      <c r="BW30" s="89">
        <f t="shared" si="102"/>
        <v>0</v>
      </c>
      <c r="BX30" s="50">
        <v>0</v>
      </c>
      <c r="BY30" s="89">
        <f t="shared" si="102"/>
        <v>0</v>
      </c>
      <c r="BZ30" s="89">
        <f t="shared" si="102"/>
        <v>0</v>
      </c>
      <c r="CA30" s="89">
        <f t="shared" si="102"/>
        <v>0</v>
      </c>
      <c r="CB30" s="89">
        <f t="shared" ref="CB30:CT30" si="103">CB31</f>
        <v>0</v>
      </c>
      <c r="CC30" s="89">
        <f t="shared" si="103"/>
        <v>1</v>
      </c>
      <c r="CD30" s="89">
        <f t="shared" si="103"/>
        <v>16274.252399999998</v>
      </c>
      <c r="CE30" s="89">
        <f t="shared" si="103"/>
        <v>3</v>
      </c>
      <c r="CF30" s="89">
        <f t="shared" si="103"/>
        <v>48822.7572</v>
      </c>
      <c r="CG30" s="89">
        <f t="shared" si="103"/>
        <v>1</v>
      </c>
      <c r="CH30" s="89">
        <f t="shared" si="103"/>
        <v>13561.876999999999</v>
      </c>
      <c r="CI30" s="89">
        <f t="shared" si="103"/>
        <v>0</v>
      </c>
      <c r="CJ30" s="89">
        <f t="shared" si="103"/>
        <v>0</v>
      </c>
      <c r="CK30" s="89">
        <f t="shared" si="103"/>
        <v>0</v>
      </c>
      <c r="CL30" s="89">
        <f t="shared" si="103"/>
        <v>0</v>
      </c>
      <c r="CM30" s="89">
        <f t="shared" si="103"/>
        <v>0</v>
      </c>
      <c r="CN30" s="89">
        <f t="shared" si="103"/>
        <v>0</v>
      </c>
      <c r="CO30" s="89">
        <f t="shared" si="103"/>
        <v>0</v>
      </c>
      <c r="CP30" s="89">
        <f t="shared" si="103"/>
        <v>0</v>
      </c>
      <c r="CQ30" s="89">
        <f t="shared" si="103"/>
        <v>0</v>
      </c>
      <c r="CR30" s="89">
        <f t="shared" si="103"/>
        <v>0</v>
      </c>
      <c r="CS30" s="89">
        <f t="shared" si="103"/>
        <v>0</v>
      </c>
      <c r="CT30" s="89">
        <f t="shared" si="103"/>
        <v>0</v>
      </c>
      <c r="CU30" s="89"/>
      <c r="CV30" s="89"/>
      <c r="CW30" s="89"/>
      <c r="CX30" s="89"/>
      <c r="CY30" s="89">
        <f t="shared" ref="CY30:CZ30" si="104">CY31</f>
        <v>11</v>
      </c>
      <c r="CZ30" s="89">
        <f t="shared" si="104"/>
        <v>165454.89939999999</v>
      </c>
      <c r="DF30" s="33"/>
    </row>
    <row r="31" spans="1:110" ht="30" x14ac:dyDescent="0.25">
      <c r="A31" s="28"/>
      <c r="B31" s="28">
        <v>12</v>
      </c>
      <c r="C31" s="22" t="s">
        <v>138</v>
      </c>
      <c r="D31" s="16">
        <f>D29</f>
        <v>9860</v>
      </c>
      <c r="E31" s="16">
        <v>9959</v>
      </c>
      <c r="F31" s="17">
        <v>0.98</v>
      </c>
      <c r="G31" s="17"/>
      <c r="H31" s="29">
        <v>1</v>
      </c>
      <c r="I31" s="30"/>
      <c r="J31" s="16">
        <v>1.4</v>
      </c>
      <c r="K31" s="16">
        <v>1.68</v>
      </c>
      <c r="L31" s="16">
        <v>2.23</v>
      </c>
      <c r="M31" s="18">
        <v>2.57</v>
      </c>
      <c r="N31" s="27"/>
      <c r="O31" s="19">
        <f>SUM(N31/12*9*$D31*$F31*$H31*$J31*O$10)+SUM(N31/12*3*$E31*$F31*$H31*$J31*O$10)</f>
        <v>0</v>
      </c>
      <c r="P31" s="27"/>
      <c r="Q31" s="19">
        <f>SUM(P31/12*9*$D31*$F31*$H31*$J31*Q$10)+SUM(P31/12*3*$E31*$F31*$H31*$J31*Q$10)</f>
        <v>0</v>
      </c>
      <c r="R31" s="20"/>
      <c r="S31" s="19">
        <f>SUM(R31/12*9*$D31*$F31*$H31*$J31*S$10)+SUM(R31/12*3*$E31*$F31*$H31*$J31*S$10)</f>
        <v>0</v>
      </c>
      <c r="T31" s="27"/>
      <c r="U31" s="19">
        <f>SUM(T31/12*9*$D31*$F31*$H31*$J31*U$10)+SUM(T31/12*3*$E31*$F31*$H31*$J31*U$10)</f>
        <v>0</v>
      </c>
      <c r="V31" s="27"/>
      <c r="W31" s="19">
        <f>SUM(V31/12*9*$D31*$F31*$H31*$J31*W$10)+SUM(V31/12*3*$E31*$F31*$H31*$J31*W$10)</f>
        <v>0</v>
      </c>
      <c r="X31" s="27"/>
      <c r="Y31" s="19">
        <f>SUM(X31/12*9*$D31*$F31*$H31*$J31*Y$10)+SUM(X31/12*3*$E31*$F31*$H31*$J31*Y$10)</f>
        <v>0</v>
      </c>
      <c r="Z31" s="21"/>
      <c r="AA31" s="19">
        <f>SUM(Z31/12*9*$D31*$F31*$H31*$J31*AA$10)+SUM(Z31/12*3*$E31*$F31*$H31*$J31*AA$10)</f>
        <v>0</v>
      </c>
      <c r="AB31" s="27"/>
      <c r="AC31" s="19">
        <f>SUM(AB31/12*9*$D31*$F31*$H31*$J31*AC$10)+SUM(AB31/12*3*$E31*$F31*$H31*$J31*AC$10)</f>
        <v>0</v>
      </c>
      <c r="AD31" s="20">
        <v>4</v>
      </c>
      <c r="AE31" s="19">
        <f>SUM(AD31/12*9*$D31*$F31*$H31*$J31*AE$10)+SUM(AD31/12*3*$E31*$F31*$H31*$J31*AE$10)</f>
        <v>54247.507999999994</v>
      </c>
      <c r="AF31" s="27"/>
      <c r="AG31" s="19">
        <f>SUM(AF31/12*9*$D31*$F31*$H31*$J31*AG$10)+SUM(AF31/12*3*$E31*$F31*$H31*$J31*AG$10)</f>
        <v>0</v>
      </c>
      <c r="AH31" s="27"/>
      <c r="AI31" s="19">
        <f>SUM(AH31/12*9*$D31*$F31*$H31*$J31*AI$10)+SUM(AH31/12*3*$E31*$F31*$H31*$J31*AI$10)</f>
        <v>0</v>
      </c>
      <c r="AJ31" s="27"/>
      <c r="AK31" s="19">
        <f>SUM(AJ31/12*9*$D31*$F31*$H31*$J31*AK$10)+SUM(AJ31/12*3*$E31*$F31*$H31*$J31*AK$10)</f>
        <v>0</v>
      </c>
      <c r="AL31" s="27"/>
      <c r="AM31" s="19">
        <f>SUM(AL31/12*9*$D31*$F31*$H31*$K31*AM$10)+SUM(AL31/12*3*$E31*$F31*$H31*$K31*AM$10)</f>
        <v>0</v>
      </c>
      <c r="AN31" s="27"/>
      <c r="AO31" s="19">
        <f>SUM(AN31/12*9*$D31*$F31*$H31*$K31*AO$10)+SUM(AN31/12*3*$E31*$F31*$H31*$K31*AO$10)</f>
        <v>0</v>
      </c>
      <c r="AP31" s="27"/>
      <c r="AQ31" s="19">
        <f>SUM(AP31/12*9*$D31*$F31*$H31*$K31*AQ$10)+SUM(AP31/12*3*$E31*$F31*$H31*$K31*AQ$10)</f>
        <v>0</v>
      </c>
      <c r="AR31" s="27"/>
      <c r="AS31" s="19">
        <f>SUM(AR31/12*9*$D31*$F31*$H31*$K31*AS$10)+SUM(AR31/12*3*$E31*$F31*$H31*$K31*AS$10)</f>
        <v>0</v>
      </c>
      <c r="AT31" s="27"/>
      <c r="AU31" s="19">
        <f>SUM(AT31/12*9*$D31*$F31*$H31*$K31*AU$10)+SUM(AT31/12*3*$E31*$F31*$H31*$K31*AU$10)</f>
        <v>0</v>
      </c>
      <c r="AV31" s="27"/>
      <c r="AW31" s="19">
        <f>SUM(AV31/12*9*$D31*$F31*$H31*$K31*AW$10)+SUM(AV31/12*3*$E31*$F31*$H31*$K31*AW$10)</f>
        <v>0</v>
      </c>
      <c r="AX31" s="27"/>
      <c r="AY31" s="19">
        <f>SUM(AX31/12*9*$D31*$F31*$H31*$K31*AY$10)+SUM(AX31/12*3*$E31*$F31*$H31*$K31*AY$10)</f>
        <v>0</v>
      </c>
      <c r="AZ31" s="27"/>
      <c r="BA31" s="19">
        <f>SUM(AZ31/12*9*$D31*$F31*$H31*$J31*BA$10)+SUM(AZ31/12*3*$E31*$F31*$H31*$J31*BA$10)</f>
        <v>0</v>
      </c>
      <c r="BB31" s="27"/>
      <c r="BC31" s="19">
        <f>SUM(BB31/12*9*$D31*$F31*$H31*$J31*BC$10)+SUM(BB31/12*3*$E31*$F31*$H31*$J31*BC$10)</f>
        <v>0</v>
      </c>
      <c r="BD31" s="27"/>
      <c r="BE31" s="19">
        <f>SUM(BD31/12*9*$D31*$F31*$H31*$J31*BE$10)+SUM(BD31/12*3*$E31*$F31*$H31*$J31*BE$10)</f>
        <v>0</v>
      </c>
      <c r="BF31" s="27"/>
      <c r="BG31" s="19">
        <f>SUM(BF31/12*9*$D31*$F31*$H31*$J31*BG$10)+SUM(BF31/12*3*$E31*$F31*$H31*$J31*BG$10)</f>
        <v>0</v>
      </c>
      <c r="BH31" s="27"/>
      <c r="BI31" s="19">
        <f>SUM(BH31/12*9*$D31*$F31*$H31*$J31*BI$10)+SUM(BH31/12*3*$E31*$F31*$H31*$J31*BI$10)</f>
        <v>0</v>
      </c>
      <c r="BJ31" s="27"/>
      <c r="BK31" s="19">
        <f>SUM(BJ31/12*9*$D31*$F31*$H31*$K31*BK$10)+SUM(BJ31/12*3*$E31*$F31*$H31*$K31*BK$10)</f>
        <v>0</v>
      </c>
      <c r="BL31" s="27">
        <v>2</v>
      </c>
      <c r="BM31" s="19">
        <f>SUM(BL31/12*9*$D31*$F31*$H31*$K31*BM$10)+SUM(BL31/12*3*$E31*$F31*$H31*$K31*BM$10)</f>
        <v>32548.504799999995</v>
      </c>
      <c r="BN31" s="27"/>
      <c r="BO31" s="19">
        <f>SUM(BN31/12*9*$D31*$F31*$H31*$J31*BO$10)+SUM(BN31/12*3*$E31*$F31*$H31*$J31*BO$10)</f>
        <v>0</v>
      </c>
      <c r="BP31" s="27"/>
      <c r="BQ31" s="19">
        <f>SUM(BP31/12*9*$D31*$F31*$H31*$K31*BQ$10)+SUM(BP31/12*3*$E31*$F31*$H31*$K31*BQ$10)</f>
        <v>0</v>
      </c>
      <c r="BR31" s="27"/>
      <c r="BS31" s="19">
        <f>SUM(BR31/12*9*$D31*$F31*$H31*$J31*BS$10)+SUM(BR31/12*3*$E31*$F31*$H31*$J31*BS$10)</f>
        <v>0</v>
      </c>
      <c r="BT31" s="27"/>
      <c r="BU31" s="19">
        <f>SUM(BT31/12*9*$D31*$F31*$H31*$J31*BU$10)+SUM(BT31/12*3*$E31*$F31*$H31*$J31*BU$10)</f>
        <v>0</v>
      </c>
      <c r="BV31" s="27"/>
      <c r="BW31" s="19">
        <f>SUM(BV31/12*9*$D31*$F31*$H31*$K31*BW$10)+SUM(BV31/12*3*$E31*$F31*$H31*$K31*BW$10)</f>
        <v>0</v>
      </c>
      <c r="BX31" s="23">
        <v>0</v>
      </c>
      <c r="BY31" s="27"/>
      <c r="BZ31" s="19">
        <f>SUM(BY31/12*9*$D31*$F31*$H31*$K31*BZ$10)+SUM(BY31/12*3*$E31*$F31*$H31*$K31*BZ$10)</f>
        <v>0</v>
      </c>
      <c r="CA31" s="27"/>
      <c r="CB31" s="19">
        <f>SUM(CA31/12*9*$D31*$F31*$H31*$K31*CB$10)+SUM(CA31/12*3*$E31*$F31*$H31*$K31*CB$10)</f>
        <v>0</v>
      </c>
      <c r="CC31" s="27">
        <v>1</v>
      </c>
      <c r="CD31" s="19">
        <f t="shared" ref="CD31" si="105">SUM(CC31/12*9*$D31*$F31*$H31*$K31*CD$10)+SUM(CC31/12*3*$E31*$F31*$H31*$K31*CD$10)</f>
        <v>16274.252399999998</v>
      </c>
      <c r="CE31" s="27">
        <v>3</v>
      </c>
      <c r="CF31" s="19">
        <f>SUM(CE31/12*9*$D31*$F31*$H31*$K31*CF$10)+SUM(CE31/12*3*$E31*$F31*$H31*$K31*CF$10)</f>
        <v>48822.7572</v>
      </c>
      <c r="CG31" s="27">
        <v>1</v>
      </c>
      <c r="CH31" s="19">
        <f>SUM(CG31/12*9*$D31*$F31*$H31*$J31*CH$10)+SUM(CG31/12*3*$E31*$F31*$H31*$J31*CH$10)</f>
        <v>13561.876999999999</v>
      </c>
      <c r="CI31" s="27"/>
      <c r="CJ31" s="19">
        <f>SUM(CI31/12*9*$D31*$F31*$H31*$J31*CJ$10)+SUM(CI31/12*3*$E31*$F31*$H31*$J31*CJ$10)</f>
        <v>0</v>
      </c>
      <c r="CK31" s="27"/>
      <c r="CL31" s="19">
        <f>SUM(CK31/12*9*$D31*$F31*$H31*$J31*CL$10)+SUM(CK31/12*3*$E31*$F31*$H31*$J31*CL$10)</f>
        <v>0</v>
      </c>
      <c r="CM31" s="27"/>
      <c r="CN31" s="19">
        <f>SUM(CM31/12*9*$D31*$F31*$H31*$K31*CN$10)+SUM(CM31/12*3*$E31*$F31*$H31*$K31*CN$10)</f>
        <v>0</v>
      </c>
      <c r="CO31" s="27"/>
      <c r="CP31" s="19">
        <f>SUM(CO31/12*9*$D31*$F31*$H31*$K31*CP$10)+SUM(CO31/12*3*$E31*$F31*$H31*$K31*CP$10)</f>
        <v>0</v>
      </c>
      <c r="CQ31" s="27"/>
      <c r="CR31" s="19">
        <f>SUM(CQ31/12*9*$D31*$F31*$H31*$M31*CR$10)+SUM(CQ31/12*3*$E31*$F31*$H31*$M31*CR$10)</f>
        <v>0</v>
      </c>
      <c r="CS31" s="27"/>
      <c r="CT31" s="19">
        <f>SUM(CS31/12*9*$D31*$F31*$H31*$L31*CT$10)+SUM(CS31/12*3*$E31*$F31*$H31*$L31*CT$10)</f>
        <v>0</v>
      </c>
      <c r="CU31" s="19"/>
      <c r="CV31" s="19"/>
      <c r="CW31" s="19"/>
      <c r="CX31" s="19"/>
      <c r="CY31" s="55">
        <f>SUM(AD31,R31,T31,AB31,N31,V31,P31,BF31,BT31,CG31,CK31,BH31,CI31,AF31,AZ31,BB31,AH31,BD31,BR31,AJ31,X31,CO31,BJ31,CM31,BL31,BY31,CC31,BV31,CA31,AL31,AN31,AP31,AR31,AT31,AX31,AV31,BP31,CS31,CQ31,CE31,Z31,BN31)</f>
        <v>11</v>
      </c>
      <c r="CZ31" s="55">
        <f>SUM(AE31,S31,U31,AC31,O31,W31,Q31,BG31,BU31,CH31,CL31,BI31,CJ31,AG31,BA31,BC31,AI31,BE31,BS31,AK31,Y31,CP31,BK31,CN31,BM31,BZ31,CD31,BW31,CB31,AM31,AO31,AQ31,AS31,AU31,AY31,AW31,BQ31,CT31,CR31,CF31,AA31,BO31)</f>
        <v>165454.89939999999</v>
      </c>
      <c r="DF31" s="33"/>
    </row>
    <row r="32" spans="1:110" s="61" customFormat="1" x14ac:dyDescent="0.25">
      <c r="A32" s="78">
        <v>8</v>
      </c>
      <c r="B32" s="78"/>
      <c r="C32" s="79" t="s">
        <v>139</v>
      </c>
      <c r="D32" s="80"/>
      <c r="E32" s="81">
        <v>9959</v>
      </c>
      <c r="F32" s="82">
        <v>9.23</v>
      </c>
      <c r="G32" s="82"/>
      <c r="H32" s="83"/>
      <c r="I32" s="84"/>
      <c r="J32" s="80"/>
      <c r="K32" s="80"/>
      <c r="L32" s="80"/>
      <c r="M32" s="85">
        <v>2.57</v>
      </c>
      <c r="N32" s="89">
        <f t="shared" ref="N32:BY32" si="106">SUM(N33:N35)</f>
        <v>0</v>
      </c>
      <c r="O32" s="89">
        <f t="shared" si="106"/>
        <v>0</v>
      </c>
      <c r="P32" s="89">
        <f t="shared" si="106"/>
        <v>0</v>
      </c>
      <c r="Q32" s="89">
        <f t="shared" si="106"/>
        <v>0</v>
      </c>
      <c r="R32" s="89">
        <f t="shared" si="106"/>
        <v>0</v>
      </c>
      <c r="S32" s="89">
        <f t="shared" si="106"/>
        <v>0</v>
      </c>
      <c r="T32" s="89">
        <f t="shared" si="106"/>
        <v>129</v>
      </c>
      <c r="U32" s="89">
        <f t="shared" si="106"/>
        <v>23283667.011500001</v>
      </c>
      <c r="V32" s="89">
        <f t="shared" si="106"/>
        <v>0</v>
      </c>
      <c r="W32" s="89">
        <f t="shared" si="106"/>
        <v>0</v>
      </c>
      <c r="X32" s="89">
        <f t="shared" si="106"/>
        <v>0</v>
      </c>
      <c r="Y32" s="89">
        <f t="shared" si="106"/>
        <v>0</v>
      </c>
      <c r="Z32" s="89">
        <f t="shared" si="106"/>
        <v>0</v>
      </c>
      <c r="AA32" s="89">
        <f t="shared" si="106"/>
        <v>0</v>
      </c>
      <c r="AB32" s="89">
        <f t="shared" si="106"/>
        <v>0</v>
      </c>
      <c r="AC32" s="89">
        <f t="shared" si="106"/>
        <v>0</v>
      </c>
      <c r="AD32" s="89">
        <f t="shared" si="106"/>
        <v>0</v>
      </c>
      <c r="AE32" s="89">
        <f t="shared" si="106"/>
        <v>0</v>
      </c>
      <c r="AF32" s="89">
        <f t="shared" si="106"/>
        <v>0</v>
      </c>
      <c r="AG32" s="89">
        <f t="shared" si="106"/>
        <v>0</v>
      </c>
      <c r="AH32" s="89">
        <f t="shared" si="106"/>
        <v>0</v>
      </c>
      <c r="AI32" s="89">
        <f t="shared" si="106"/>
        <v>0</v>
      </c>
      <c r="AJ32" s="89">
        <f t="shared" si="106"/>
        <v>0</v>
      </c>
      <c r="AK32" s="89">
        <f t="shared" si="106"/>
        <v>0</v>
      </c>
      <c r="AL32" s="89">
        <f t="shared" si="106"/>
        <v>0</v>
      </c>
      <c r="AM32" s="89">
        <f t="shared" si="106"/>
        <v>0</v>
      </c>
      <c r="AN32" s="89">
        <f t="shared" si="106"/>
        <v>0</v>
      </c>
      <c r="AO32" s="89">
        <f t="shared" si="106"/>
        <v>0</v>
      </c>
      <c r="AP32" s="89">
        <f t="shared" si="106"/>
        <v>0</v>
      </c>
      <c r="AQ32" s="89">
        <f t="shared" si="106"/>
        <v>0</v>
      </c>
      <c r="AR32" s="89">
        <f t="shared" si="106"/>
        <v>0</v>
      </c>
      <c r="AS32" s="89">
        <f t="shared" si="106"/>
        <v>0</v>
      </c>
      <c r="AT32" s="89">
        <f t="shared" si="106"/>
        <v>0</v>
      </c>
      <c r="AU32" s="89">
        <f t="shared" si="106"/>
        <v>0</v>
      </c>
      <c r="AV32" s="89">
        <f t="shared" si="106"/>
        <v>0</v>
      </c>
      <c r="AW32" s="89">
        <f t="shared" si="106"/>
        <v>0</v>
      </c>
      <c r="AX32" s="89">
        <f t="shared" si="106"/>
        <v>0</v>
      </c>
      <c r="AY32" s="89">
        <f t="shared" si="106"/>
        <v>0</v>
      </c>
      <c r="AZ32" s="89">
        <f t="shared" si="106"/>
        <v>0</v>
      </c>
      <c r="BA32" s="89">
        <f t="shared" si="106"/>
        <v>0</v>
      </c>
      <c r="BB32" s="89">
        <f t="shared" si="106"/>
        <v>0</v>
      </c>
      <c r="BC32" s="89">
        <f t="shared" si="106"/>
        <v>0</v>
      </c>
      <c r="BD32" s="89">
        <f t="shared" si="106"/>
        <v>0</v>
      </c>
      <c r="BE32" s="89">
        <f t="shared" si="106"/>
        <v>0</v>
      </c>
      <c r="BF32" s="89">
        <f t="shared" si="106"/>
        <v>0</v>
      </c>
      <c r="BG32" s="89">
        <f t="shared" si="106"/>
        <v>0</v>
      </c>
      <c r="BH32" s="89">
        <f t="shared" si="106"/>
        <v>0</v>
      </c>
      <c r="BI32" s="89">
        <f t="shared" si="106"/>
        <v>0</v>
      </c>
      <c r="BJ32" s="89">
        <f t="shared" si="106"/>
        <v>0</v>
      </c>
      <c r="BK32" s="89">
        <f t="shared" si="106"/>
        <v>0</v>
      </c>
      <c r="BL32" s="89">
        <f t="shared" si="106"/>
        <v>0</v>
      </c>
      <c r="BM32" s="89">
        <f t="shared" si="106"/>
        <v>0</v>
      </c>
      <c r="BN32" s="89">
        <f t="shared" si="106"/>
        <v>0</v>
      </c>
      <c r="BO32" s="89">
        <f t="shared" si="106"/>
        <v>0</v>
      </c>
      <c r="BP32" s="89">
        <f t="shared" si="106"/>
        <v>0</v>
      </c>
      <c r="BQ32" s="89">
        <f t="shared" si="106"/>
        <v>0</v>
      </c>
      <c r="BR32" s="89">
        <f t="shared" si="106"/>
        <v>0</v>
      </c>
      <c r="BS32" s="89">
        <f t="shared" si="106"/>
        <v>0</v>
      </c>
      <c r="BT32" s="89">
        <f t="shared" si="106"/>
        <v>0</v>
      </c>
      <c r="BU32" s="89">
        <f t="shared" si="106"/>
        <v>0</v>
      </c>
      <c r="BV32" s="89">
        <f t="shared" si="106"/>
        <v>0</v>
      </c>
      <c r="BW32" s="89">
        <f t="shared" si="106"/>
        <v>0</v>
      </c>
      <c r="BX32" s="50">
        <v>0</v>
      </c>
      <c r="BY32" s="89">
        <f t="shared" si="106"/>
        <v>0</v>
      </c>
      <c r="BZ32" s="89">
        <f t="shared" ref="BZ32:CZ32" si="107">SUM(BZ33:BZ35)</f>
        <v>0</v>
      </c>
      <c r="CA32" s="89">
        <f t="shared" si="107"/>
        <v>0</v>
      </c>
      <c r="CB32" s="89">
        <f t="shared" si="107"/>
        <v>0</v>
      </c>
      <c r="CC32" s="89">
        <f t="shared" si="107"/>
        <v>0</v>
      </c>
      <c r="CD32" s="89">
        <f t="shared" si="107"/>
        <v>0</v>
      </c>
      <c r="CE32" s="89">
        <f t="shared" si="107"/>
        <v>0</v>
      </c>
      <c r="CF32" s="89">
        <f t="shared" si="107"/>
        <v>0</v>
      </c>
      <c r="CG32" s="89">
        <f t="shared" si="107"/>
        <v>0</v>
      </c>
      <c r="CH32" s="89">
        <f t="shared" si="107"/>
        <v>0</v>
      </c>
      <c r="CI32" s="89">
        <f t="shared" si="107"/>
        <v>0</v>
      </c>
      <c r="CJ32" s="89">
        <f t="shared" si="107"/>
        <v>0</v>
      </c>
      <c r="CK32" s="89">
        <f t="shared" si="107"/>
        <v>0</v>
      </c>
      <c r="CL32" s="89">
        <f t="shared" si="107"/>
        <v>0</v>
      </c>
      <c r="CM32" s="89">
        <f t="shared" si="107"/>
        <v>0</v>
      </c>
      <c r="CN32" s="89">
        <f t="shared" si="107"/>
        <v>0</v>
      </c>
      <c r="CO32" s="89">
        <f t="shared" si="107"/>
        <v>0</v>
      </c>
      <c r="CP32" s="89">
        <f t="shared" si="107"/>
        <v>0</v>
      </c>
      <c r="CQ32" s="89">
        <f t="shared" si="107"/>
        <v>0</v>
      </c>
      <c r="CR32" s="89">
        <f t="shared" si="107"/>
        <v>0</v>
      </c>
      <c r="CS32" s="89">
        <f t="shared" si="107"/>
        <v>0</v>
      </c>
      <c r="CT32" s="89">
        <f t="shared" si="107"/>
        <v>0</v>
      </c>
      <c r="CU32" s="89"/>
      <c r="CV32" s="89"/>
      <c r="CW32" s="89"/>
      <c r="CX32" s="89"/>
      <c r="CY32" s="89">
        <f t="shared" si="107"/>
        <v>129</v>
      </c>
      <c r="CZ32" s="89">
        <f t="shared" si="107"/>
        <v>23283667.011500001</v>
      </c>
      <c r="DF32" s="33"/>
    </row>
    <row r="33" spans="1:110" ht="30" x14ac:dyDescent="0.25">
      <c r="A33" s="28"/>
      <c r="B33" s="28">
        <v>13</v>
      </c>
      <c r="C33" s="15" t="s">
        <v>140</v>
      </c>
      <c r="D33" s="16">
        <f>D31</f>
        <v>9860</v>
      </c>
      <c r="E33" s="16">
        <v>9959</v>
      </c>
      <c r="F33" s="29">
        <v>14.23</v>
      </c>
      <c r="G33" s="29"/>
      <c r="H33" s="29">
        <v>1</v>
      </c>
      <c r="I33" s="30"/>
      <c r="J33" s="16">
        <v>1.4</v>
      </c>
      <c r="K33" s="16">
        <v>1.68</v>
      </c>
      <c r="L33" s="16">
        <v>2.23</v>
      </c>
      <c r="M33" s="18">
        <v>2.57</v>
      </c>
      <c r="N33" s="21">
        <v>0</v>
      </c>
      <c r="O33" s="19">
        <f t="shared" ref="O33:O35" si="108">SUM(N33/12*9*$D33*$F33*$H33*$J33*O$10)+SUM(N33/12*3*$E33*$F33*$H33*$J33*O$10)</f>
        <v>0</v>
      </c>
      <c r="P33" s="21">
        <v>0</v>
      </c>
      <c r="Q33" s="19">
        <f t="shared" ref="Q33:Q35" si="109">SUM(P33/12*9*$D33*$F33*$H33*$J33*Q$10)+SUM(P33/12*3*$E33*$F33*$H33*$J33*Q$10)</f>
        <v>0</v>
      </c>
      <c r="R33" s="20"/>
      <c r="S33" s="19">
        <f t="shared" ref="S33:S35" si="110">SUM(R33/12*9*$D33*$F33*$H33*$J33*S$10)+SUM(R33/12*3*$E33*$F33*$H33*$J33*S$10)</f>
        <v>0</v>
      </c>
      <c r="T33" s="21">
        <v>97</v>
      </c>
      <c r="U33" s="19">
        <f t="shared" ref="U33:U35" si="111">SUM(T33/12*9*$D33*$F33*$H33*$J33*U$10)+SUM(T33/12*3*$E33*$F33*$H33*$J33*U$10)</f>
        <v>19101626.9815</v>
      </c>
      <c r="V33" s="21">
        <v>0</v>
      </c>
      <c r="W33" s="19">
        <f t="shared" ref="W33:W35" si="112">SUM(V33/12*9*$D33*$F33*$H33*$J33*W$10)+SUM(V33/12*3*$E33*$F33*$H33*$J33*W$10)</f>
        <v>0</v>
      </c>
      <c r="X33" s="21">
        <v>0</v>
      </c>
      <c r="Y33" s="19">
        <f t="shared" ref="Y33:Y35" si="113">SUM(X33/12*9*$D33*$F33*$H33*$J33*Y$10)+SUM(X33/12*3*$E33*$F33*$H33*$J33*Y$10)</f>
        <v>0</v>
      </c>
      <c r="Z33" s="21"/>
      <c r="AA33" s="19">
        <f t="shared" ref="AA33:AA35" si="114">SUM(Z33/12*9*$D33*$F33*$H33*$J33*AA$10)+SUM(Z33/12*3*$E33*$F33*$H33*$J33*AA$10)</f>
        <v>0</v>
      </c>
      <c r="AB33" s="21">
        <v>0</v>
      </c>
      <c r="AC33" s="19">
        <f t="shared" ref="AC33:AC35" si="115">SUM(AB33/12*9*$D33*$F33*$H33*$J33*AC$10)+SUM(AB33/12*3*$E33*$F33*$H33*$J33*AC$10)</f>
        <v>0</v>
      </c>
      <c r="AD33" s="20"/>
      <c r="AE33" s="19">
        <f t="shared" ref="AE33:AE35" si="116">SUM(AD33/12*9*$D33*$F33*$H33*$J33*AE$10)+SUM(AD33/12*3*$E33*$F33*$H33*$J33*AE$10)</f>
        <v>0</v>
      </c>
      <c r="AF33" s="21">
        <v>0</v>
      </c>
      <c r="AG33" s="19">
        <f t="shared" ref="AG33:AG35" si="117">SUM(AF33/12*9*$D33*$F33*$H33*$J33*AG$10)+SUM(AF33/12*3*$E33*$F33*$H33*$J33*AG$10)</f>
        <v>0</v>
      </c>
      <c r="AH33" s="21">
        <v>0</v>
      </c>
      <c r="AI33" s="19">
        <f t="shared" ref="AI33:AI35" si="118">SUM(AH33/12*9*$D33*$F33*$H33*$J33*AI$10)+SUM(AH33/12*3*$E33*$F33*$H33*$J33*AI$10)</f>
        <v>0</v>
      </c>
      <c r="AJ33" s="21"/>
      <c r="AK33" s="19">
        <f t="shared" ref="AK33:AK35" si="119">SUM(AJ33/12*9*$D33*$F33*$H33*$J33*AK$10)+SUM(AJ33/12*3*$E33*$F33*$H33*$J33*AK$10)</f>
        <v>0</v>
      </c>
      <c r="AL33" s="21">
        <v>0</v>
      </c>
      <c r="AM33" s="19">
        <f t="shared" ref="AM33:AM35" si="120">SUM(AL33/12*9*$D33*$F33*$H33*$K33*AM$10)+SUM(AL33/12*3*$E33*$F33*$H33*$K33*AM$10)</f>
        <v>0</v>
      </c>
      <c r="AN33" s="21">
        <v>0</v>
      </c>
      <c r="AO33" s="19">
        <f t="shared" ref="AO33:AO35" si="121">SUM(AN33/12*9*$D33*$F33*$H33*$K33*AO$10)+SUM(AN33/12*3*$E33*$F33*$H33*$K33*AO$10)</f>
        <v>0</v>
      </c>
      <c r="AP33" s="21">
        <v>0</v>
      </c>
      <c r="AQ33" s="19">
        <f t="shared" ref="AQ33:AQ35" si="122">SUM(AP33/12*9*$D33*$F33*$H33*$K33*AQ$10)+SUM(AP33/12*3*$E33*$F33*$H33*$K33*AQ$10)</f>
        <v>0</v>
      </c>
      <c r="AR33" s="21">
        <v>0</v>
      </c>
      <c r="AS33" s="19">
        <f t="shared" ref="AS33:AS35" si="123">SUM(AR33/12*9*$D33*$F33*$H33*$K33*AS$10)+SUM(AR33/12*3*$E33*$F33*$H33*$K33*AS$10)</f>
        <v>0</v>
      </c>
      <c r="AT33" s="21">
        <v>0</v>
      </c>
      <c r="AU33" s="19">
        <f t="shared" ref="AU33:AU35" si="124">SUM(AT33/12*9*$D33*$F33*$H33*$K33*AU$10)+SUM(AT33/12*3*$E33*$F33*$H33*$K33*AU$10)</f>
        <v>0</v>
      </c>
      <c r="AV33" s="21">
        <v>0</v>
      </c>
      <c r="AW33" s="19">
        <f t="shared" ref="AW33:AW35" si="125">SUM(AV33/12*9*$D33*$F33*$H33*$K33*AW$10)+SUM(AV33/12*3*$E33*$F33*$H33*$K33*AW$10)</f>
        <v>0</v>
      </c>
      <c r="AX33" s="21">
        <v>0</v>
      </c>
      <c r="AY33" s="19">
        <f t="shared" ref="AY33:AY35" si="126">SUM(AX33/12*9*$D33*$F33*$H33*$K33*AY$10)+SUM(AX33/12*3*$E33*$F33*$H33*$K33*AY$10)</f>
        <v>0</v>
      </c>
      <c r="AZ33" s="21">
        <v>0</v>
      </c>
      <c r="BA33" s="19">
        <f t="shared" ref="BA33:BA35" si="127">SUM(AZ33/12*9*$D33*$F33*$H33*$J33*BA$10)+SUM(AZ33/12*3*$E33*$F33*$H33*$J33*BA$10)</f>
        <v>0</v>
      </c>
      <c r="BB33" s="21"/>
      <c r="BC33" s="19">
        <f t="shared" ref="BC33:BC35" si="128">SUM(BB33/12*9*$D33*$F33*$H33*$J33*BC$10)+SUM(BB33/12*3*$E33*$F33*$H33*$J33*BC$10)</f>
        <v>0</v>
      </c>
      <c r="BD33" s="21"/>
      <c r="BE33" s="19">
        <f t="shared" ref="BE33:BE35" si="129">SUM(BD33/12*9*$D33*$F33*$H33*$J33*BE$10)+SUM(BD33/12*3*$E33*$F33*$H33*$J33*BE$10)</f>
        <v>0</v>
      </c>
      <c r="BF33" s="21">
        <v>0</v>
      </c>
      <c r="BG33" s="19">
        <f t="shared" ref="BG33:BG35" si="130">SUM(BF33/12*9*$D33*$F33*$H33*$J33*BG$10)+SUM(BF33/12*3*$E33*$F33*$H33*$J33*BG$10)</f>
        <v>0</v>
      </c>
      <c r="BH33" s="21">
        <v>0</v>
      </c>
      <c r="BI33" s="19">
        <f t="shared" ref="BI33:BI35" si="131">SUM(BH33/12*9*$D33*$F33*$H33*$J33*BI$10)+SUM(BH33/12*3*$E33*$F33*$H33*$J33*BI$10)</f>
        <v>0</v>
      </c>
      <c r="BJ33" s="21">
        <v>0</v>
      </c>
      <c r="BK33" s="19">
        <f t="shared" ref="BK33:BK35" si="132">SUM(BJ33/12*9*$D33*$F33*$H33*$K33*BK$10)+SUM(BJ33/12*3*$E33*$F33*$H33*$K33*BK$10)</f>
        <v>0</v>
      </c>
      <c r="BL33" s="21">
        <v>0</v>
      </c>
      <c r="BM33" s="19">
        <f t="shared" ref="BM33:BM35" si="133">SUM(BL33/12*9*$D33*$F33*$H33*$K33*BM$10)+SUM(BL33/12*3*$E33*$F33*$H33*$K33*BM$10)</f>
        <v>0</v>
      </c>
      <c r="BN33" s="21"/>
      <c r="BO33" s="19">
        <f t="shared" ref="BO33:BO35" si="134">SUM(BN33/12*9*$D33*$F33*$H33*$J33*BO$10)+SUM(BN33/12*3*$E33*$F33*$H33*$J33*BO$10)</f>
        <v>0</v>
      </c>
      <c r="BP33" s="21"/>
      <c r="BQ33" s="19">
        <f t="shared" ref="BQ33:BQ35" si="135">SUM(BP33/12*9*$D33*$F33*$H33*$K33*BQ$10)+SUM(BP33/12*3*$E33*$F33*$H33*$K33*BQ$10)</f>
        <v>0</v>
      </c>
      <c r="BR33" s="21">
        <v>0</v>
      </c>
      <c r="BS33" s="19">
        <f t="shared" ref="BS33:BS35" si="136">SUM(BR33/12*9*$D33*$F33*$H33*$J33*BS$10)+SUM(BR33/12*3*$E33*$F33*$H33*$J33*BS$10)</f>
        <v>0</v>
      </c>
      <c r="BT33" s="21">
        <v>0</v>
      </c>
      <c r="BU33" s="19">
        <f t="shared" ref="BU33:BU35" si="137">SUM(BT33/12*9*$D33*$F33*$H33*$J33*BU$10)+SUM(BT33/12*3*$E33*$F33*$H33*$J33*BU$10)</f>
        <v>0</v>
      </c>
      <c r="BV33" s="21">
        <v>0</v>
      </c>
      <c r="BW33" s="19">
        <f t="shared" ref="BW33:BW35" si="138">SUM(BV33/12*9*$D33*$F33*$H33*$K33*BW$10)+SUM(BV33/12*3*$E33*$F33*$H33*$K33*BW$10)</f>
        <v>0</v>
      </c>
      <c r="BX33" s="19">
        <v>0</v>
      </c>
      <c r="BY33" s="21">
        <v>0</v>
      </c>
      <c r="BZ33" s="19">
        <f t="shared" ref="BZ33:BZ35" si="139">SUM(BY33/12*9*$D33*$F33*$H33*$K33*BZ$10)+SUM(BY33/12*3*$E33*$F33*$H33*$K33*BZ$10)</f>
        <v>0</v>
      </c>
      <c r="CA33" s="21"/>
      <c r="CB33" s="19">
        <f t="shared" ref="CB33:CB35" si="140">SUM(CA33/12*9*$D33*$F33*$H33*$K33*CB$10)+SUM(CA33/12*3*$E33*$F33*$H33*$K33*CB$10)</f>
        <v>0</v>
      </c>
      <c r="CC33" s="21">
        <v>0</v>
      </c>
      <c r="CD33" s="19">
        <f t="shared" ref="CD33:CD35" si="141">SUM(CC33/12*9*$D33*$F33*$H33*$K33*CD$10)+SUM(CC33/12*3*$E33*$F33*$H33*$K33*CD$10)</f>
        <v>0</v>
      </c>
      <c r="CE33" s="21">
        <v>0</v>
      </c>
      <c r="CF33" s="19">
        <f t="shared" ref="CF33:CF35" si="142">SUM(CE33/12*9*$D33*$F33*$H33*$K33*CF$10)+SUM(CE33/12*3*$E33*$F33*$H33*$K33*CF$10)</f>
        <v>0</v>
      </c>
      <c r="CG33" s="21">
        <v>0</v>
      </c>
      <c r="CH33" s="19">
        <f t="shared" ref="CH33:CH35" si="143">SUM(CG33/12*9*$D33*$F33*$H33*$J33*CH$10)+SUM(CG33/12*3*$E33*$F33*$H33*$J33*CH$10)</f>
        <v>0</v>
      </c>
      <c r="CI33" s="21"/>
      <c r="CJ33" s="19">
        <f t="shared" ref="CJ33:CJ35" si="144">SUM(CI33/12*9*$D33*$F33*$H33*$J33*CJ$10)+SUM(CI33/12*3*$E33*$F33*$H33*$J33*CJ$10)</f>
        <v>0</v>
      </c>
      <c r="CK33" s="21">
        <v>0</v>
      </c>
      <c r="CL33" s="19">
        <f t="shared" ref="CL33:CL35" si="145">SUM(CK33/12*9*$D33*$F33*$H33*$J33*CL$10)+SUM(CK33/12*3*$E33*$F33*$H33*$J33*CL$10)</f>
        <v>0</v>
      </c>
      <c r="CM33" s="21"/>
      <c r="CN33" s="19">
        <f t="shared" ref="CN33:CN35" si="146">SUM(CM33/12*9*$D33*$F33*$H33*$K33*CN$10)+SUM(CM33/12*3*$E33*$F33*$H33*$K33*CN$10)</f>
        <v>0</v>
      </c>
      <c r="CO33" s="21">
        <v>0</v>
      </c>
      <c r="CP33" s="19">
        <f t="shared" ref="CP33:CP35" si="147">SUM(CO33/12*9*$D33*$F33*$H33*$K33*CP$10)+SUM(CO33/12*3*$E33*$F33*$H33*$K33*CP$10)</f>
        <v>0</v>
      </c>
      <c r="CQ33" s="21">
        <v>0</v>
      </c>
      <c r="CR33" s="19">
        <f t="shared" ref="CR33:CR35" si="148">SUM(CQ33/12*9*$D33*$F33*$H33*$M33*CR$10)+SUM(CQ33/12*3*$E33*$F33*$H33*$M33*CR$10)</f>
        <v>0</v>
      </c>
      <c r="CS33" s="21">
        <v>0</v>
      </c>
      <c r="CT33" s="19">
        <f t="shared" ref="CT33:CT35" si="149">SUM(CS33/12*9*$D33*$F33*$H33*$L33*CT$10)+SUM(CS33/12*3*$E33*$F33*$H33*$L33*CT$10)</f>
        <v>0</v>
      </c>
      <c r="CU33" s="19"/>
      <c r="CV33" s="19"/>
      <c r="CW33" s="19"/>
      <c r="CX33" s="19"/>
      <c r="CY33" s="55">
        <f t="shared" ref="CY33:CZ35" si="150">SUM(AD33,R33,T33,AB33,N33,V33,P33,BF33,BT33,CG33,CK33,BH33,CI33,AF33,AZ33,BB33,AH33,BD33,BR33,AJ33,X33,CO33,BJ33,CM33,BL33,BY33,CC33,BV33,CA33,AL33,AN33,AP33,AR33,AT33,AX33,AV33,BP33,CS33,CQ33,CE33,Z33,BN33)</f>
        <v>97</v>
      </c>
      <c r="CZ33" s="55">
        <f t="shared" si="150"/>
        <v>19101626.9815</v>
      </c>
      <c r="DF33" s="33"/>
    </row>
    <row r="34" spans="1:110" ht="60" x14ac:dyDescent="0.25">
      <c r="A34" s="28"/>
      <c r="B34" s="28">
        <v>14</v>
      </c>
      <c r="C34" s="15" t="s">
        <v>141</v>
      </c>
      <c r="D34" s="16">
        <f>D31</f>
        <v>9860</v>
      </c>
      <c r="E34" s="16">
        <v>9959</v>
      </c>
      <c r="F34" s="29">
        <v>10.34</v>
      </c>
      <c r="G34" s="29"/>
      <c r="H34" s="29">
        <v>1</v>
      </c>
      <c r="I34" s="30"/>
      <c r="J34" s="16">
        <v>1.4</v>
      </c>
      <c r="K34" s="16">
        <v>1.68</v>
      </c>
      <c r="L34" s="16">
        <v>2.23</v>
      </c>
      <c r="M34" s="18">
        <v>2.57</v>
      </c>
      <c r="N34" s="27"/>
      <c r="O34" s="19">
        <f t="shared" si="108"/>
        <v>0</v>
      </c>
      <c r="P34" s="27"/>
      <c r="Q34" s="19">
        <f t="shared" si="109"/>
        <v>0</v>
      </c>
      <c r="R34" s="20"/>
      <c r="S34" s="19">
        <f t="shared" si="110"/>
        <v>0</v>
      </c>
      <c r="T34" s="27">
        <v>20</v>
      </c>
      <c r="U34" s="19">
        <f t="shared" si="111"/>
        <v>2861832.82</v>
      </c>
      <c r="V34" s="27"/>
      <c r="W34" s="19">
        <f t="shared" si="112"/>
        <v>0</v>
      </c>
      <c r="X34" s="27"/>
      <c r="Y34" s="19">
        <f t="shared" si="113"/>
        <v>0</v>
      </c>
      <c r="Z34" s="21"/>
      <c r="AA34" s="19">
        <f t="shared" si="114"/>
        <v>0</v>
      </c>
      <c r="AB34" s="27"/>
      <c r="AC34" s="19">
        <f t="shared" si="115"/>
        <v>0</v>
      </c>
      <c r="AD34" s="20"/>
      <c r="AE34" s="19">
        <f t="shared" si="116"/>
        <v>0</v>
      </c>
      <c r="AF34" s="27"/>
      <c r="AG34" s="19">
        <f t="shared" si="117"/>
        <v>0</v>
      </c>
      <c r="AH34" s="27"/>
      <c r="AI34" s="19">
        <f t="shared" si="118"/>
        <v>0</v>
      </c>
      <c r="AJ34" s="27"/>
      <c r="AK34" s="19">
        <f t="shared" si="119"/>
        <v>0</v>
      </c>
      <c r="AL34" s="27"/>
      <c r="AM34" s="19">
        <f t="shared" si="120"/>
        <v>0</v>
      </c>
      <c r="AN34" s="27"/>
      <c r="AO34" s="19">
        <f t="shared" si="121"/>
        <v>0</v>
      </c>
      <c r="AP34" s="27"/>
      <c r="AQ34" s="19">
        <f t="shared" si="122"/>
        <v>0</v>
      </c>
      <c r="AR34" s="27"/>
      <c r="AS34" s="19">
        <f t="shared" si="123"/>
        <v>0</v>
      </c>
      <c r="AT34" s="27"/>
      <c r="AU34" s="19">
        <f t="shared" si="124"/>
        <v>0</v>
      </c>
      <c r="AV34" s="27"/>
      <c r="AW34" s="19">
        <f t="shared" si="125"/>
        <v>0</v>
      </c>
      <c r="AX34" s="27"/>
      <c r="AY34" s="19">
        <f t="shared" si="126"/>
        <v>0</v>
      </c>
      <c r="AZ34" s="27"/>
      <c r="BA34" s="19">
        <f t="shared" si="127"/>
        <v>0</v>
      </c>
      <c r="BB34" s="27"/>
      <c r="BC34" s="19">
        <f t="shared" si="128"/>
        <v>0</v>
      </c>
      <c r="BD34" s="27"/>
      <c r="BE34" s="19">
        <f t="shared" si="129"/>
        <v>0</v>
      </c>
      <c r="BF34" s="27"/>
      <c r="BG34" s="19">
        <f t="shared" si="130"/>
        <v>0</v>
      </c>
      <c r="BH34" s="27"/>
      <c r="BI34" s="19">
        <f t="shared" si="131"/>
        <v>0</v>
      </c>
      <c r="BJ34" s="27"/>
      <c r="BK34" s="19">
        <f t="shared" si="132"/>
        <v>0</v>
      </c>
      <c r="BL34" s="27"/>
      <c r="BM34" s="19">
        <f t="shared" si="133"/>
        <v>0</v>
      </c>
      <c r="BN34" s="27"/>
      <c r="BO34" s="19">
        <f t="shared" si="134"/>
        <v>0</v>
      </c>
      <c r="BP34" s="27"/>
      <c r="BQ34" s="19">
        <f t="shared" si="135"/>
        <v>0</v>
      </c>
      <c r="BR34" s="27"/>
      <c r="BS34" s="19">
        <f t="shared" si="136"/>
        <v>0</v>
      </c>
      <c r="BT34" s="27"/>
      <c r="BU34" s="19">
        <f t="shared" si="137"/>
        <v>0</v>
      </c>
      <c r="BV34" s="27"/>
      <c r="BW34" s="19">
        <f t="shared" si="138"/>
        <v>0</v>
      </c>
      <c r="BX34" s="23">
        <v>0</v>
      </c>
      <c r="BY34" s="27"/>
      <c r="BZ34" s="19">
        <f t="shared" si="139"/>
        <v>0</v>
      </c>
      <c r="CA34" s="27"/>
      <c r="CB34" s="19">
        <f t="shared" si="140"/>
        <v>0</v>
      </c>
      <c r="CC34" s="27"/>
      <c r="CD34" s="19">
        <f t="shared" si="141"/>
        <v>0</v>
      </c>
      <c r="CE34" s="27"/>
      <c r="CF34" s="19">
        <f t="shared" si="142"/>
        <v>0</v>
      </c>
      <c r="CG34" s="27"/>
      <c r="CH34" s="19">
        <f t="shared" si="143"/>
        <v>0</v>
      </c>
      <c r="CI34" s="27"/>
      <c r="CJ34" s="19">
        <f t="shared" si="144"/>
        <v>0</v>
      </c>
      <c r="CK34" s="27"/>
      <c r="CL34" s="19">
        <f t="shared" si="145"/>
        <v>0</v>
      </c>
      <c r="CM34" s="27"/>
      <c r="CN34" s="19">
        <f t="shared" si="146"/>
        <v>0</v>
      </c>
      <c r="CO34" s="27"/>
      <c r="CP34" s="19">
        <f t="shared" si="147"/>
        <v>0</v>
      </c>
      <c r="CQ34" s="27"/>
      <c r="CR34" s="19">
        <f t="shared" si="148"/>
        <v>0</v>
      </c>
      <c r="CS34" s="27"/>
      <c r="CT34" s="19">
        <f t="shared" si="149"/>
        <v>0</v>
      </c>
      <c r="CU34" s="19"/>
      <c r="CV34" s="19"/>
      <c r="CW34" s="19"/>
      <c r="CX34" s="19"/>
      <c r="CY34" s="55">
        <f t="shared" si="150"/>
        <v>20</v>
      </c>
      <c r="CZ34" s="55">
        <f t="shared" si="150"/>
        <v>2861832.82</v>
      </c>
      <c r="DF34" s="33"/>
    </row>
    <row r="35" spans="1:110" ht="60" x14ac:dyDescent="0.25">
      <c r="A35" s="28"/>
      <c r="B35" s="28">
        <v>15</v>
      </c>
      <c r="C35" s="22" t="s">
        <v>142</v>
      </c>
      <c r="D35" s="16">
        <f>D34</f>
        <v>9860</v>
      </c>
      <c r="E35" s="16">
        <v>9959</v>
      </c>
      <c r="F35" s="17">
        <v>7.95</v>
      </c>
      <c r="G35" s="17"/>
      <c r="H35" s="29">
        <v>1</v>
      </c>
      <c r="I35" s="30"/>
      <c r="J35" s="16">
        <v>1.4</v>
      </c>
      <c r="K35" s="16">
        <v>1.68</v>
      </c>
      <c r="L35" s="16">
        <v>2.23</v>
      </c>
      <c r="M35" s="18">
        <v>2.57</v>
      </c>
      <c r="N35" s="27"/>
      <c r="O35" s="19">
        <f t="shared" si="108"/>
        <v>0</v>
      </c>
      <c r="P35" s="27"/>
      <c r="Q35" s="19">
        <f t="shared" si="109"/>
        <v>0</v>
      </c>
      <c r="R35" s="20"/>
      <c r="S35" s="19">
        <f t="shared" si="110"/>
        <v>0</v>
      </c>
      <c r="T35" s="27">
        <v>12</v>
      </c>
      <c r="U35" s="19">
        <f t="shared" si="111"/>
        <v>1320207.21</v>
      </c>
      <c r="V35" s="27"/>
      <c r="W35" s="19">
        <f t="shared" si="112"/>
        <v>0</v>
      </c>
      <c r="X35" s="27"/>
      <c r="Y35" s="19">
        <f t="shared" si="113"/>
        <v>0</v>
      </c>
      <c r="Z35" s="21"/>
      <c r="AA35" s="19">
        <f t="shared" si="114"/>
        <v>0</v>
      </c>
      <c r="AB35" s="27"/>
      <c r="AC35" s="19">
        <f t="shared" si="115"/>
        <v>0</v>
      </c>
      <c r="AD35" s="20"/>
      <c r="AE35" s="19">
        <f t="shared" si="116"/>
        <v>0</v>
      </c>
      <c r="AF35" s="27"/>
      <c r="AG35" s="19">
        <f t="shared" si="117"/>
        <v>0</v>
      </c>
      <c r="AH35" s="27"/>
      <c r="AI35" s="19">
        <f t="shared" si="118"/>
        <v>0</v>
      </c>
      <c r="AJ35" s="27"/>
      <c r="AK35" s="19">
        <f t="shared" si="119"/>
        <v>0</v>
      </c>
      <c r="AL35" s="27"/>
      <c r="AM35" s="19">
        <f t="shared" si="120"/>
        <v>0</v>
      </c>
      <c r="AN35" s="27"/>
      <c r="AO35" s="19">
        <f t="shared" si="121"/>
        <v>0</v>
      </c>
      <c r="AP35" s="27"/>
      <c r="AQ35" s="19">
        <f t="shared" si="122"/>
        <v>0</v>
      </c>
      <c r="AR35" s="27"/>
      <c r="AS35" s="19">
        <f t="shared" si="123"/>
        <v>0</v>
      </c>
      <c r="AT35" s="27"/>
      <c r="AU35" s="19">
        <f t="shared" si="124"/>
        <v>0</v>
      </c>
      <c r="AV35" s="27"/>
      <c r="AW35" s="19">
        <f t="shared" si="125"/>
        <v>0</v>
      </c>
      <c r="AX35" s="27"/>
      <c r="AY35" s="19">
        <f t="shared" si="126"/>
        <v>0</v>
      </c>
      <c r="AZ35" s="27"/>
      <c r="BA35" s="19">
        <f t="shared" si="127"/>
        <v>0</v>
      </c>
      <c r="BB35" s="27"/>
      <c r="BC35" s="19">
        <f t="shared" si="128"/>
        <v>0</v>
      </c>
      <c r="BD35" s="27"/>
      <c r="BE35" s="19">
        <f t="shared" si="129"/>
        <v>0</v>
      </c>
      <c r="BF35" s="27"/>
      <c r="BG35" s="19">
        <f t="shared" si="130"/>
        <v>0</v>
      </c>
      <c r="BH35" s="27"/>
      <c r="BI35" s="19">
        <f t="shared" si="131"/>
        <v>0</v>
      </c>
      <c r="BJ35" s="27"/>
      <c r="BK35" s="19">
        <f t="shared" si="132"/>
        <v>0</v>
      </c>
      <c r="BL35" s="27"/>
      <c r="BM35" s="19">
        <f t="shared" si="133"/>
        <v>0</v>
      </c>
      <c r="BN35" s="27"/>
      <c r="BO35" s="19">
        <f t="shared" si="134"/>
        <v>0</v>
      </c>
      <c r="BP35" s="27"/>
      <c r="BQ35" s="19">
        <f t="shared" si="135"/>
        <v>0</v>
      </c>
      <c r="BR35" s="27"/>
      <c r="BS35" s="19">
        <f t="shared" si="136"/>
        <v>0</v>
      </c>
      <c r="BT35" s="27"/>
      <c r="BU35" s="19">
        <f t="shared" si="137"/>
        <v>0</v>
      </c>
      <c r="BV35" s="27"/>
      <c r="BW35" s="19">
        <f t="shared" si="138"/>
        <v>0</v>
      </c>
      <c r="BX35" s="23">
        <v>0</v>
      </c>
      <c r="BY35" s="27"/>
      <c r="BZ35" s="19">
        <f t="shared" si="139"/>
        <v>0</v>
      </c>
      <c r="CA35" s="27"/>
      <c r="CB35" s="19">
        <f t="shared" si="140"/>
        <v>0</v>
      </c>
      <c r="CC35" s="27"/>
      <c r="CD35" s="19">
        <f t="shared" si="141"/>
        <v>0</v>
      </c>
      <c r="CE35" s="27"/>
      <c r="CF35" s="19">
        <f t="shared" si="142"/>
        <v>0</v>
      </c>
      <c r="CG35" s="27"/>
      <c r="CH35" s="19">
        <f t="shared" si="143"/>
        <v>0</v>
      </c>
      <c r="CI35" s="27"/>
      <c r="CJ35" s="19">
        <f t="shared" si="144"/>
        <v>0</v>
      </c>
      <c r="CK35" s="27"/>
      <c r="CL35" s="19">
        <f t="shared" si="145"/>
        <v>0</v>
      </c>
      <c r="CM35" s="27"/>
      <c r="CN35" s="19">
        <f t="shared" si="146"/>
        <v>0</v>
      </c>
      <c r="CO35" s="27"/>
      <c r="CP35" s="19">
        <f t="shared" si="147"/>
        <v>0</v>
      </c>
      <c r="CQ35" s="27"/>
      <c r="CR35" s="19">
        <f t="shared" si="148"/>
        <v>0</v>
      </c>
      <c r="CS35" s="27"/>
      <c r="CT35" s="19">
        <f t="shared" si="149"/>
        <v>0</v>
      </c>
      <c r="CU35" s="19"/>
      <c r="CV35" s="19"/>
      <c r="CW35" s="19"/>
      <c r="CX35" s="19"/>
      <c r="CY35" s="55">
        <f t="shared" si="150"/>
        <v>12</v>
      </c>
      <c r="CZ35" s="55">
        <f t="shared" si="150"/>
        <v>1320207.21</v>
      </c>
      <c r="DF35" s="33"/>
    </row>
    <row r="36" spans="1:110" s="61" customFormat="1" x14ac:dyDescent="0.25">
      <c r="A36" s="78">
        <v>9</v>
      </c>
      <c r="B36" s="78"/>
      <c r="C36" s="79" t="s">
        <v>143</v>
      </c>
      <c r="D36" s="80"/>
      <c r="E36" s="81">
        <v>9959</v>
      </c>
      <c r="F36" s="82">
        <v>1.42</v>
      </c>
      <c r="G36" s="82"/>
      <c r="H36" s="83"/>
      <c r="I36" s="84"/>
      <c r="J36" s="80"/>
      <c r="K36" s="80"/>
      <c r="L36" s="80"/>
      <c r="M36" s="85">
        <v>2.57</v>
      </c>
      <c r="N36" s="89">
        <f t="shared" ref="N36:BY36" si="151">SUM(N37:N38)</f>
        <v>0</v>
      </c>
      <c r="O36" s="89">
        <f t="shared" si="151"/>
        <v>0</v>
      </c>
      <c r="P36" s="89">
        <f t="shared" si="151"/>
        <v>0</v>
      </c>
      <c r="Q36" s="89">
        <f t="shared" si="151"/>
        <v>0</v>
      </c>
      <c r="R36" s="89">
        <f t="shared" si="151"/>
        <v>0</v>
      </c>
      <c r="S36" s="89">
        <f t="shared" si="151"/>
        <v>0</v>
      </c>
      <c r="T36" s="89">
        <f t="shared" si="151"/>
        <v>0</v>
      </c>
      <c r="U36" s="89">
        <f t="shared" si="151"/>
        <v>0</v>
      </c>
      <c r="V36" s="89">
        <f t="shared" si="151"/>
        <v>0</v>
      </c>
      <c r="W36" s="89">
        <f t="shared" si="151"/>
        <v>0</v>
      </c>
      <c r="X36" s="89">
        <f t="shared" si="151"/>
        <v>0</v>
      </c>
      <c r="Y36" s="89">
        <f t="shared" si="151"/>
        <v>0</v>
      </c>
      <c r="Z36" s="89">
        <f t="shared" si="151"/>
        <v>0</v>
      </c>
      <c r="AA36" s="89">
        <f t="shared" si="151"/>
        <v>0</v>
      </c>
      <c r="AB36" s="89">
        <f t="shared" si="151"/>
        <v>0</v>
      </c>
      <c r="AC36" s="89">
        <f t="shared" si="151"/>
        <v>0</v>
      </c>
      <c r="AD36" s="89">
        <f t="shared" si="151"/>
        <v>0</v>
      </c>
      <c r="AE36" s="89">
        <f t="shared" si="151"/>
        <v>0</v>
      </c>
      <c r="AF36" s="89">
        <f t="shared" si="151"/>
        <v>0</v>
      </c>
      <c r="AG36" s="89">
        <f t="shared" si="151"/>
        <v>0</v>
      </c>
      <c r="AH36" s="89">
        <f t="shared" si="151"/>
        <v>0</v>
      </c>
      <c r="AI36" s="89">
        <f t="shared" si="151"/>
        <v>0</v>
      </c>
      <c r="AJ36" s="89">
        <f t="shared" si="151"/>
        <v>0</v>
      </c>
      <c r="AK36" s="89">
        <f t="shared" si="151"/>
        <v>0</v>
      </c>
      <c r="AL36" s="89">
        <f t="shared" si="151"/>
        <v>0</v>
      </c>
      <c r="AM36" s="89">
        <f t="shared" si="151"/>
        <v>0</v>
      </c>
      <c r="AN36" s="89">
        <f t="shared" si="151"/>
        <v>0</v>
      </c>
      <c r="AO36" s="89">
        <f t="shared" si="151"/>
        <v>0</v>
      </c>
      <c r="AP36" s="89">
        <f t="shared" si="151"/>
        <v>0</v>
      </c>
      <c r="AQ36" s="89">
        <f t="shared" si="151"/>
        <v>0</v>
      </c>
      <c r="AR36" s="89">
        <f t="shared" si="151"/>
        <v>0</v>
      </c>
      <c r="AS36" s="89">
        <f t="shared" si="151"/>
        <v>0</v>
      </c>
      <c r="AT36" s="89">
        <f t="shared" si="151"/>
        <v>0</v>
      </c>
      <c r="AU36" s="89">
        <f t="shared" si="151"/>
        <v>0</v>
      </c>
      <c r="AV36" s="89">
        <f t="shared" si="151"/>
        <v>0</v>
      </c>
      <c r="AW36" s="89">
        <f t="shared" si="151"/>
        <v>0</v>
      </c>
      <c r="AX36" s="89">
        <f t="shared" si="151"/>
        <v>0</v>
      </c>
      <c r="AY36" s="89">
        <f t="shared" si="151"/>
        <v>0</v>
      </c>
      <c r="AZ36" s="89">
        <f t="shared" si="151"/>
        <v>0</v>
      </c>
      <c r="BA36" s="89">
        <f t="shared" si="151"/>
        <v>0</v>
      </c>
      <c r="BB36" s="89">
        <f t="shared" si="151"/>
        <v>0</v>
      </c>
      <c r="BC36" s="89">
        <f t="shared" si="151"/>
        <v>0</v>
      </c>
      <c r="BD36" s="89">
        <f t="shared" si="151"/>
        <v>0</v>
      </c>
      <c r="BE36" s="89">
        <f t="shared" si="151"/>
        <v>0</v>
      </c>
      <c r="BF36" s="89">
        <f t="shared" si="151"/>
        <v>0</v>
      </c>
      <c r="BG36" s="89">
        <f t="shared" si="151"/>
        <v>0</v>
      </c>
      <c r="BH36" s="89">
        <f t="shared" si="151"/>
        <v>0</v>
      </c>
      <c r="BI36" s="89">
        <f t="shared" si="151"/>
        <v>0</v>
      </c>
      <c r="BJ36" s="89">
        <f t="shared" si="151"/>
        <v>0</v>
      </c>
      <c r="BK36" s="89">
        <f t="shared" si="151"/>
        <v>0</v>
      </c>
      <c r="BL36" s="89">
        <f t="shared" si="151"/>
        <v>0</v>
      </c>
      <c r="BM36" s="89">
        <f t="shared" si="151"/>
        <v>0</v>
      </c>
      <c r="BN36" s="89">
        <f t="shared" si="151"/>
        <v>0</v>
      </c>
      <c r="BO36" s="89">
        <f t="shared" si="151"/>
        <v>0</v>
      </c>
      <c r="BP36" s="89">
        <f t="shared" si="151"/>
        <v>0</v>
      </c>
      <c r="BQ36" s="89">
        <f t="shared" si="151"/>
        <v>0</v>
      </c>
      <c r="BR36" s="89">
        <f t="shared" si="151"/>
        <v>0</v>
      </c>
      <c r="BS36" s="89">
        <f t="shared" si="151"/>
        <v>0</v>
      </c>
      <c r="BT36" s="89">
        <f t="shared" si="151"/>
        <v>0</v>
      </c>
      <c r="BU36" s="89">
        <f t="shared" si="151"/>
        <v>0</v>
      </c>
      <c r="BV36" s="89">
        <f t="shared" si="151"/>
        <v>0</v>
      </c>
      <c r="BW36" s="89">
        <f t="shared" si="151"/>
        <v>0</v>
      </c>
      <c r="BX36" s="50">
        <v>0</v>
      </c>
      <c r="BY36" s="89">
        <f t="shared" si="151"/>
        <v>0</v>
      </c>
      <c r="BZ36" s="89">
        <f t="shared" ref="BZ36:CZ36" si="152">SUM(BZ37:BZ38)</f>
        <v>0</v>
      </c>
      <c r="CA36" s="89">
        <f t="shared" si="152"/>
        <v>0</v>
      </c>
      <c r="CB36" s="89">
        <f t="shared" si="152"/>
        <v>0</v>
      </c>
      <c r="CC36" s="89">
        <f t="shared" si="152"/>
        <v>5</v>
      </c>
      <c r="CD36" s="89">
        <f t="shared" si="152"/>
        <v>121280.0442</v>
      </c>
      <c r="CE36" s="89">
        <f t="shared" si="152"/>
        <v>0</v>
      </c>
      <c r="CF36" s="89">
        <f t="shared" si="152"/>
        <v>0</v>
      </c>
      <c r="CG36" s="89">
        <f t="shared" si="152"/>
        <v>0</v>
      </c>
      <c r="CH36" s="89">
        <f t="shared" si="152"/>
        <v>0</v>
      </c>
      <c r="CI36" s="89">
        <f t="shared" si="152"/>
        <v>0</v>
      </c>
      <c r="CJ36" s="89">
        <f t="shared" si="152"/>
        <v>0</v>
      </c>
      <c r="CK36" s="89">
        <f t="shared" si="152"/>
        <v>0</v>
      </c>
      <c r="CL36" s="89">
        <f t="shared" si="152"/>
        <v>0</v>
      </c>
      <c r="CM36" s="89">
        <f t="shared" si="152"/>
        <v>0</v>
      </c>
      <c r="CN36" s="89">
        <f t="shared" si="152"/>
        <v>0</v>
      </c>
      <c r="CO36" s="89">
        <f t="shared" si="152"/>
        <v>0</v>
      </c>
      <c r="CP36" s="89">
        <f t="shared" si="152"/>
        <v>0</v>
      </c>
      <c r="CQ36" s="89">
        <f t="shared" si="152"/>
        <v>0</v>
      </c>
      <c r="CR36" s="89">
        <f t="shared" si="152"/>
        <v>0</v>
      </c>
      <c r="CS36" s="89">
        <f t="shared" si="152"/>
        <v>0</v>
      </c>
      <c r="CT36" s="89">
        <f t="shared" si="152"/>
        <v>0</v>
      </c>
      <c r="CU36" s="89"/>
      <c r="CV36" s="89"/>
      <c r="CW36" s="89"/>
      <c r="CX36" s="89"/>
      <c r="CY36" s="89">
        <f t="shared" si="152"/>
        <v>5</v>
      </c>
      <c r="CZ36" s="89">
        <f t="shared" si="152"/>
        <v>121280.0442</v>
      </c>
      <c r="DF36" s="33"/>
    </row>
    <row r="37" spans="1:110" ht="30" x14ac:dyDescent="0.25">
      <c r="A37" s="28"/>
      <c r="B37" s="28">
        <v>16</v>
      </c>
      <c r="C37" s="22" t="s">
        <v>144</v>
      </c>
      <c r="D37" s="16">
        <f>D35</f>
        <v>9860</v>
      </c>
      <c r="E37" s="16">
        <v>9959</v>
      </c>
      <c r="F37" s="17">
        <v>1.38</v>
      </c>
      <c r="G37" s="17"/>
      <c r="H37" s="29">
        <v>1</v>
      </c>
      <c r="I37" s="59">
        <v>1.1000000000000001</v>
      </c>
      <c r="J37" s="16">
        <v>1.4</v>
      </c>
      <c r="K37" s="16">
        <v>1.68</v>
      </c>
      <c r="L37" s="16">
        <v>2.23</v>
      </c>
      <c r="M37" s="18">
        <v>2.57</v>
      </c>
      <c r="N37" s="21"/>
      <c r="O37" s="19">
        <f>SUM(N37/12*5*$D37*$F37*$H37*$J37*O$10)+SUM(N37/12*4*$D37*$F37*$I37*$J37*O$10)+SUM(N37/12*3*$E37*$F37*$I37*$J37*O$10)</f>
        <v>0</v>
      </c>
      <c r="P37" s="21"/>
      <c r="Q37" s="19">
        <f>SUM(P37/12*5*$D37*$F37*$H37*$J37*Q$10)+SUM(P37/12*4*$D37*$F37*$I37*$J37*Q$10)+SUM(P37/12*3*$E37*$F37*$I37*$J37*Q$10)</f>
        <v>0</v>
      </c>
      <c r="R37" s="20"/>
      <c r="S37" s="19">
        <f>SUM(R37/12*5*$D37*$F37*$H37*$J37*S$10)+SUM(R37/12*4*$D37*$F37*$I37*$J37*S$10)+SUM(R37/12*3*$E37*$F37*$I37*$J37*S$10)</f>
        <v>0</v>
      </c>
      <c r="T37" s="21"/>
      <c r="U37" s="19">
        <f>SUM(T37/12*5*$D37*$F37*$H37*$J37*U$10)+SUM(T37/12*4*$D37*$F37*$I37*$J37*U$10)+SUM(T37/12*3*$E37*$F37*$I37*$J37*U$10)</f>
        <v>0</v>
      </c>
      <c r="V37" s="21"/>
      <c r="W37" s="19">
        <f>SUM(V37/12*5*$D37*$F37*$H37*$J37*W$10)+SUM(V37/12*4*$D37*$F37*$I37*$J37*W$10)+SUM(V37/12*3*$E37*$F37*$I37*$J37*W$10)</f>
        <v>0</v>
      </c>
      <c r="X37" s="21"/>
      <c r="Y37" s="19">
        <f>SUM(X37/12*5*$D37*$F37*$H37*$J37*Y$10)+SUM(X37/12*4*$D37*$F37*$I37*$J37*Y$10)+SUM(X37/12*3*$E37*$F37*$I37*$J37*Y$10)</f>
        <v>0</v>
      </c>
      <c r="Z37" s="21"/>
      <c r="AA37" s="19">
        <f>SUM(Z37/12*5*$D37*$F37*$H37*$J37*AA$10)+SUM(Z37/12*4*$D37*$F37*$I37*$J37*AA$10)+SUM(Z37/12*3*$E37*$F37*$I37*$J37*AA$10)</f>
        <v>0</v>
      </c>
      <c r="AB37" s="21"/>
      <c r="AC37" s="19">
        <f>SUM(AB37/12*5*$D37*$F37*$H37*$J37*AC$10)+SUM(AB37/12*4*$D37*$F37*$I37*$J37*AC$10)+SUM(AB37/12*3*$E37*$F37*$I37*$J37*AC$10)</f>
        <v>0</v>
      </c>
      <c r="AD37" s="20"/>
      <c r="AE37" s="19">
        <f>SUM(AD37/12*5*$D37*$F37*$H37*$J37*AE$10)+SUM(AD37/12*4*$D37*$F37*$I37*$J37*AE$10)+SUM(AD37/12*3*$E37*$F37*$I37*$J37*AE$10)</f>
        <v>0</v>
      </c>
      <c r="AF37" s="21"/>
      <c r="AG37" s="19">
        <f>SUM(AF37/12*5*$D37*$F37*$H37*$J37*AG$10)+SUM(AF37/12*4*$D37*$F37*$I37*$J37*AG$10)+SUM(AF37/12*3*$E37*$F37*$I37*$J37*AG$10)</f>
        <v>0</v>
      </c>
      <c r="AH37" s="21"/>
      <c r="AI37" s="19">
        <f>SUM(AH37/12*5*$D37*$F37*$H37*$J37*AI$10)+SUM(AH37/12*4*$D37*$F37*$I37*$J37*AI$10)+SUM(AH37/12*3*$E37*$F37*$I37*$J37*AI$10)</f>
        <v>0</v>
      </c>
      <c r="AJ37" s="21"/>
      <c r="AK37" s="19">
        <f>SUM(AJ37/12*5*$D37*$F37*$H37*$J37*AK$10)+SUM(AJ37/12*4*$D37*$F37*$I37*$J37*AK$10)+SUM(AJ37/12*3*$E37*$F37*$I37*$J37*AK$10)</f>
        <v>0</v>
      </c>
      <c r="AL37" s="21"/>
      <c r="AM37" s="19">
        <f>SUM(AL37/12*5*$D37*$F37*$H37*$K37*AM$10)+SUM(AL37/12*4*$D37*$F37*$I37*$K37*AM$10)+SUM(AL37/12*3*$E37*$F37*$I37*$K37*AM$10)</f>
        <v>0</v>
      </c>
      <c r="AN37" s="21"/>
      <c r="AO37" s="19">
        <f>SUM(AN37/12*5*$D37*$F37*$H37*$K37*AO$10)+SUM(AN37/12*4*$D37*$F37*$I37*$K37*AO$10)+SUM(AN37/12*3*$E37*$F37*$I37*$K37*AO$10)</f>
        <v>0</v>
      </c>
      <c r="AP37" s="21"/>
      <c r="AQ37" s="19">
        <f>SUM(AP37/12*5*$D37*$F37*$H37*$K37*AQ$10)+SUM(AP37/12*4*$D37*$F37*$I37*$K37*AQ$10)+SUM(AP37/12*3*$E37*$F37*$I37*$K37*AQ$10)</f>
        <v>0</v>
      </c>
      <c r="AR37" s="21"/>
      <c r="AS37" s="19">
        <f>SUM(AR37/12*5*$D37*$F37*$H37*$K37*AS$10)+SUM(AR37/12*4*$D37*$F37*$I37*$K37*AS$10)+SUM(AR37/12*3*$E37*$F37*$I37*$K37*AS$10)</f>
        <v>0</v>
      </c>
      <c r="AT37" s="21"/>
      <c r="AU37" s="19">
        <f>SUM(AT37/12*5*$D37*$F37*$H37*$K37*AU$10)+SUM(AT37/12*4*$D37*$F37*$I37*$K37*AU$10)+SUM(AT37/12*3*$E37*$F37*$I37*$K37*AU$10)</f>
        <v>0</v>
      </c>
      <c r="AV37" s="21"/>
      <c r="AW37" s="19">
        <f>SUM(AV37/12*5*$D37*$F37*$H37*$K37*AW$10)+SUM(AV37/12*4*$D37*$F37*$I37*$K37*AW$10)+SUM(AV37/12*3*$E37*$F37*$I37*$K37*AW$10)</f>
        <v>0</v>
      </c>
      <c r="AX37" s="21"/>
      <c r="AY37" s="19">
        <f>SUM(AX37/12*5*$D37*$F37*$H37*$K37*AY$10)+SUM(AX37/12*4*$D37*$F37*$I37*$K37*AY$10)+SUM(AX37/12*3*$E37*$F37*$I37*$K37*AY$10)</f>
        <v>0</v>
      </c>
      <c r="AZ37" s="21"/>
      <c r="BA37" s="19">
        <f>SUM(AZ37/12*5*$D37*$F37*$H37*$J37*BA$10)+SUM(AZ37/12*4*$D37*$F37*$I37*$J37*BA$10)+SUM(AZ37/12*3*$E37*$F37*$I37*$J37*BA$10)</f>
        <v>0</v>
      </c>
      <c r="BB37" s="21"/>
      <c r="BC37" s="19">
        <f>SUM(BB37/12*5*$D37*$F37*$H37*$J37*BC$10)+SUM(BB37/12*4*$D37*$F37*$I37*$J37*BC$10)+SUM(BB37/12*3*$E37*$F37*$I37*$J37*BC$10)</f>
        <v>0</v>
      </c>
      <c r="BD37" s="21"/>
      <c r="BE37" s="19">
        <f>SUM(BD37/12*5*$D37*$F37*$H37*$J37*BE$10)+SUM(BD37/12*4*$D37*$F37*$I37*$J37*BE$10)+SUM(BD37/12*3*$E37*$F37*$I37*$J37*BE$10)</f>
        <v>0</v>
      </c>
      <c r="BF37" s="21"/>
      <c r="BG37" s="19">
        <f>SUM(BF37/12*5*$D37*$F37*$H37*$J37*BG$10)+SUM(BF37/12*4*$D37*$F37*$I37*$J37*BG$10)+SUM(BF37/12*3*$E37*$F37*$I37*$J37*BG$10)</f>
        <v>0</v>
      </c>
      <c r="BH37" s="21"/>
      <c r="BI37" s="19">
        <f>SUM(BH37/12*5*$D37*$F37*$H37*$J37*BI$10)+SUM(BH37/12*4*$D37*$F37*$I37*$J37*BI$10)+SUM(BH37/12*3*$E37*$F37*$I37*$J37*BI$10)</f>
        <v>0</v>
      </c>
      <c r="BJ37" s="21"/>
      <c r="BK37" s="19">
        <f>SUM(BJ37/12*5*$D37*$F37*$H37*$K37*BK$10)+SUM(BJ37/12*4*$D37*$F37*$I37*$K37*BK$10)+SUM(BJ37/12*3*$E37*$F37*$I37*$K37*BK$10)</f>
        <v>0</v>
      </c>
      <c r="BL37" s="21"/>
      <c r="BM37" s="19">
        <f>SUM(BL37/12*5*$D37*$F37*$H37*$K37*BM$10)+SUM(BL37/12*4*$D37*$F37*$I37*$K37*BM$10)+SUM(BL37/12*3*$E37*$F37*$I37*$K37*BM$10)</f>
        <v>0</v>
      </c>
      <c r="BN37" s="21"/>
      <c r="BO37" s="19">
        <f>SUM(BN37/12*5*$D37*$F37*$H37*$J37*BO$10)+SUM(BN37/12*4*$D37*$F37*$I37*$J37*BO$10)+SUM(BN37/12*3*$E37*$F37*$I37*$J37*BO$10)</f>
        <v>0</v>
      </c>
      <c r="BP37" s="21"/>
      <c r="BQ37" s="19">
        <f>SUM(BP37/12*5*$D37*$F37*$H37*$K37*BQ$10)+SUM(BP37/12*4*$D37*$F37*$I37*$K37*BQ$10)+SUM(BP37/12*3*$E37*$F37*$I37*$K37*BQ$10)</f>
        <v>0</v>
      </c>
      <c r="BR37" s="21"/>
      <c r="BS37" s="19">
        <f>SUM(BR37/12*5*$D37*$F37*$H37*$J37*BS$10)+SUM(BR37/12*4*$D37*$F37*$I37*$J37*BS$10)+SUM(BR37/12*3*$E37*$F37*$I37*$J37*BS$10)</f>
        <v>0</v>
      </c>
      <c r="BT37" s="21"/>
      <c r="BU37" s="19">
        <f>SUM(BT37/12*5*$D37*$F37*$H37*$J37*BU$10)+SUM(BT37/12*4*$D37*$F37*$I37*$J37*BU$10)+SUM(BT37/12*3*$E37*$F37*$I37*$J37*BU$10)</f>
        <v>0</v>
      </c>
      <c r="BV37" s="21"/>
      <c r="BW37" s="19">
        <f>SUM(BV37/12*5*$D37*$F37*$H37*$K37*BW$10)+SUM(BV37/12*4*$D37*$F37*$I37*$K37*BW$10)+SUM(BV37/12*3*$E37*$F37*$I37*$K37*BW$10)</f>
        <v>0</v>
      </c>
      <c r="BX37" s="19">
        <v>0</v>
      </c>
      <c r="BY37" s="21"/>
      <c r="BZ37" s="19">
        <f>SUM(BY37/12*5*$D37*$F37*$H37*$K37*BZ$10)+SUM(BY37/12*4*$D37*$F37*$I37*$K37*BZ$10)+SUM(BY37/12*3*$E37*$F37*$I37*$K37*BZ$10)</f>
        <v>0</v>
      </c>
      <c r="CA37" s="31"/>
      <c r="CB37" s="19">
        <f>SUM(CA37/12*5*$D37*$F37*$H37*$K37*CB$10)+SUM(CA37/12*4*$D37*$F37*$I37*$K37*CB$10)+SUM(CA37/12*3*$E37*$F37*$I37*$K37*CB$10)</f>
        <v>0</v>
      </c>
      <c r="CC37" s="31">
        <v>5</v>
      </c>
      <c r="CD37" s="19">
        <f>SUM(CC37/12*5*$D37*$F37*$H37*$K37*CD$10)+SUM(CC37/12*4*$D37*$F37*$I37*$K37*CD$10)+SUM(CC37/12*3*$E37*$F37*$I37*$K37*CD$10)</f>
        <v>121280.0442</v>
      </c>
      <c r="CE37" s="21"/>
      <c r="CF37" s="19">
        <f>SUM(CE37/12*5*$D37*$F37*$H37*$K37*CF$10)+SUM(CE37/12*4*$D37*$F37*$I37*$K37*CF$10)+SUM(CE37/12*3*$E37*$F37*$I37*$K37*CF$10)</f>
        <v>0</v>
      </c>
      <c r="CG37" s="21"/>
      <c r="CH37" s="19">
        <f>SUM(CG37/12*5*$D37*$F37*$H37*$J37*CH$10)+SUM(CG37/12*4*$D37*$F37*$I37*$J37*CH$10)+SUM(CG37/12*3*$E37*$F37*$I37*$J37*CH$10)</f>
        <v>0</v>
      </c>
      <c r="CI37" s="21"/>
      <c r="CJ37" s="19">
        <f>SUM(CI37/12*5*$D37*$F37*$H37*$J37*CJ$10)+SUM(CI37/12*4*$D37*$F37*$I37*$J37*CJ$10)+SUM(CI37/12*3*$E37*$F37*$I37*$J37*CJ$10)</f>
        <v>0</v>
      </c>
      <c r="CK37" s="21"/>
      <c r="CL37" s="19">
        <f>SUM(CK37/12*5*$D37*$F37*$H37*$J37*CL$10)+SUM(CK37/12*4*$D37*$F37*$I37*$J37*CL$10)+SUM(CK37/12*3*$E37*$F37*$I37*$J37*CL$10)</f>
        <v>0</v>
      </c>
      <c r="CM37" s="21"/>
      <c r="CN37" s="19">
        <f>SUM(CM37/12*5*$D37*$F37*$H37*$K37*CN$10)+SUM(CM37/12*4*$D37*$F37*$I37*$K37*CN$10)+SUM(CM37/12*3*$E37*$F37*$I37*$K37*CN$10)</f>
        <v>0</v>
      </c>
      <c r="CO37" s="21"/>
      <c r="CP37" s="19">
        <f>SUM(CO37/12*5*$D37*$F37*$H37*$K37*CP$10)+SUM(CO37/12*4*$D37*$F37*$I37*$K37*CP$10)+SUM(CO37/12*3*$E37*$F37*$I37*$K37*CP$10)</f>
        <v>0</v>
      </c>
      <c r="CQ37" s="21"/>
      <c r="CR37" s="19">
        <f>SUM(CQ37/12*5*$D37*$F37*$H37*$M37*CR$10)+SUM(CQ37/12*4*$D37*$F37*$I37*$M37*CR$10)+SUM(CQ37/12*3*$D37*$F37*$I37*$M37*CR$10)</f>
        <v>0</v>
      </c>
      <c r="CS37" s="21"/>
      <c r="CT37" s="19">
        <f>SUM(CS37/12*5*$D37*$F37*$H37*$L37*CT$10)+SUM(CS37/12*4*$D37*$F37*$I37*$L37*CT$10)+SUM(CS37/12*3*$E37*$F37*$I37*$L37*CT$10)</f>
        <v>0</v>
      </c>
      <c r="CU37" s="19"/>
      <c r="CV37" s="19"/>
      <c r="CW37" s="19"/>
      <c r="CX37" s="19"/>
      <c r="CY37" s="55">
        <f>SUM(AD37,R37,T37,AB37,N37,V37,P37,BF37,BT37,CG37,CK37,BH37,CI37,AF37,AZ37,BB37,AH37,BD37,BR37,AJ37,X37,CO37,BJ37,CM37,BL37,BY37,CC37,BV37,CA37,AL37,AN37,AP37,AR37,AT37,AX37,AV37,BP37,CS37,CQ37,CE37,Z37,BN37)</f>
        <v>5</v>
      </c>
      <c r="CZ37" s="55">
        <f>SUM(AE37,S37,U37,AC37,O37,W37,Q37,BG37,BU37,CH37,CL37,BI37,CJ37,AG37,BA37,BC37,AI37,BE37,BS37,AK37,Y37,CP37,BK37,CN37,BM37,BZ37,CD37,BW37,CB37,AM37,AO37,AQ37,AS37,AU37,AY37,AW37,BQ37,CT37,CR37,CF37,AA37,BO37)</f>
        <v>121280.0442</v>
      </c>
      <c r="DF37" s="33"/>
    </row>
    <row r="38" spans="1:110" ht="30" x14ac:dyDescent="0.25">
      <c r="A38" s="28"/>
      <c r="B38" s="28">
        <v>17</v>
      </c>
      <c r="C38" s="22" t="s">
        <v>145</v>
      </c>
      <c r="D38" s="16">
        <f>D37</f>
        <v>9860</v>
      </c>
      <c r="E38" s="16">
        <v>9959</v>
      </c>
      <c r="F38" s="29">
        <v>2.09</v>
      </c>
      <c r="G38" s="29"/>
      <c r="H38" s="29">
        <v>1</v>
      </c>
      <c r="I38" s="59">
        <v>1.1000000000000001</v>
      </c>
      <c r="J38" s="16">
        <v>1.4</v>
      </c>
      <c r="K38" s="16">
        <v>1.68</v>
      </c>
      <c r="L38" s="16">
        <v>2.23</v>
      </c>
      <c r="M38" s="18">
        <v>2.57</v>
      </c>
      <c r="N38" s="27"/>
      <c r="O38" s="19">
        <f>SUM(N38/12*5*$D38*$F38*$H38*$J38*O$10)+SUM(N38/12*4*$D38*$F38*$I38*$J38*O$10)+SUM(N38/12*3*$E38*$F38*$I38*$J38*O$10)</f>
        <v>0</v>
      </c>
      <c r="P38" s="27"/>
      <c r="Q38" s="19">
        <f>SUM(P38/12*5*$D38*$F38*$H38*$J38*Q$10)+SUM(P38/12*4*$D38*$F38*$I38*$J38*Q$10)+SUM(P38/12*3*$E38*$F38*$I38*$J38*Q$10)</f>
        <v>0</v>
      </c>
      <c r="R38" s="20"/>
      <c r="S38" s="19">
        <f>SUM(R38/12*5*$D38*$F38*$H38*$J38*S$10)+SUM(R38/12*4*$D38*$F38*$I38*$J38*S$10)+SUM(R38/12*3*$E38*$F38*$I38*$J38*S$10)</f>
        <v>0</v>
      </c>
      <c r="T38" s="27"/>
      <c r="U38" s="19">
        <f>SUM(T38/12*5*$D38*$F38*$H38*$J38*U$10)+SUM(T38/12*4*$D38*$F38*$I38*$J38*U$10)+SUM(T38/12*3*$E38*$F38*$I38*$J38*U$10)</f>
        <v>0</v>
      </c>
      <c r="V38" s="27"/>
      <c r="W38" s="19">
        <f>SUM(V38/12*5*$D38*$F38*$H38*$J38*W$10)+SUM(V38/12*4*$D38*$F38*$I38*$J38*W$10)+SUM(V38/12*3*$E38*$F38*$I38*$J38*W$10)</f>
        <v>0</v>
      </c>
      <c r="X38" s="27"/>
      <c r="Y38" s="19">
        <f>SUM(X38/12*5*$D38*$F38*$H38*$J38*Y$10)+SUM(X38/12*4*$D38*$F38*$I38*$J38*Y$10)+SUM(X38/12*3*$E38*$F38*$I38*$J38*Y$10)</f>
        <v>0</v>
      </c>
      <c r="Z38" s="21"/>
      <c r="AA38" s="19">
        <f>SUM(Z38/12*5*$D38*$F38*$H38*$J38*AA$10)+SUM(Z38/12*4*$D38*$F38*$I38*$J38*AA$10)+SUM(Z38/12*3*$E38*$F38*$I38*$J38*AA$10)</f>
        <v>0</v>
      </c>
      <c r="AB38" s="27"/>
      <c r="AC38" s="19">
        <f>SUM(AB38/12*5*$D38*$F38*$H38*$J38*AC$10)+SUM(AB38/12*4*$D38*$F38*$I38*$J38*AC$10)+SUM(AB38/12*3*$E38*$F38*$I38*$J38*AC$10)</f>
        <v>0</v>
      </c>
      <c r="AD38" s="20"/>
      <c r="AE38" s="19">
        <f>SUM(AD38/12*5*$D38*$F38*$H38*$J38*AE$10)+SUM(AD38/12*4*$D38*$F38*$I38*$J38*AE$10)+SUM(AD38/12*3*$E38*$F38*$I38*$J38*AE$10)</f>
        <v>0</v>
      </c>
      <c r="AF38" s="27"/>
      <c r="AG38" s="19">
        <f>SUM(AF38/12*5*$D38*$F38*$H38*$J38*AG$10)+SUM(AF38/12*4*$D38*$F38*$I38*$J38*AG$10)+SUM(AF38/12*3*$E38*$F38*$I38*$J38*AG$10)</f>
        <v>0</v>
      </c>
      <c r="AH38" s="27"/>
      <c r="AI38" s="19">
        <f>SUM(AH38/12*5*$D38*$F38*$H38*$J38*AI$10)+SUM(AH38/12*4*$D38*$F38*$I38*$J38*AI$10)+SUM(AH38/12*3*$E38*$F38*$I38*$J38*AI$10)</f>
        <v>0</v>
      </c>
      <c r="AJ38" s="27"/>
      <c r="AK38" s="19">
        <f>SUM(AJ38/12*5*$D38*$F38*$H38*$J38*AK$10)+SUM(AJ38/12*4*$D38*$F38*$I38*$J38*AK$10)+SUM(AJ38/12*3*$E38*$F38*$I38*$J38*AK$10)</f>
        <v>0</v>
      </c>
      <c r="AL38" s="27"/>
      <c r="AM38" s="19">
        <f>SUM(AL38/12*5*$D38*$F38*$H38*$K38*AM$10)+SUM(AL38/12*4*$D38*$F38*$I38*$K38*AM$10)+SUM(AL38/12*3*$E38*$F38*$I38*$K38*AM$10)</f>
        <v>0</v>
      </c>
      <c r="AN38" s="27"/>
      <c r="AO38" s="19">
        <f>SUM(AN38/12*5*$D38*$F38*$H38*$K38*AO$10)+SUM(AN38/12*4*$D38*$F38*$I38*$K38*AO$10)+SUM(AN38/12*3*$E38*$F38*$I38*$K38*AO$10)</f>
        <v>0</v>
      </c>
      <c r="AP38" s="27"/>
      <c r="AQ38" s="19">
        <f>SUM(AP38/12*5*$D38*$F38*$H38*$K38*AQ$10)+SUM(AP38/12*4*$D38*$F38*$I38*$K38*AQ$10)+SUM(AP38/12*3*$E38*$F38*$I38*$K38*AQ$10)</f>
        <v>0</v>
      </c>
      <c r="AR38" s="27"/>
      <c r="AS38" s="19">
        <f>SUM(AR38/12*5*$D38*$F38*$H38*$K38*AS$10)+SUM(AR38/12*4*$D38*$F38*$I38*$K38*AS$10)+SUM(AR38/12*3*$E38*$F38*$I38*$K38*AS$10)</f>
        <v>0</v>
      </c>
      <c r="AT38" s="27"/>
      <c r="AU38" s="19">
        <f>SUM(AT38/12*5*$D38*$F38*$H38*$K38*AU$10)+SUM(AT38/12*4*$D38*$F38*$I38*$K38*AU$10)+SUM(AT38/12*3*$E38*$F38*$I38*$K38*AU$10)</f>
        <v>0</v>
      </c>
      <c r="AV38" s="27"/>
      <c r="AW38" s="19">
        <f>SUM(AV38/12*5*$D38*$F38*$H38*$K38*AW$10)+SUM(AV38/12*4*$D38*$F38*$I38*$K38*AW$10)+SUM(AV38/12*3*$E38*$F38*$I38*$K38*AW$10)</f>
        <v>0</v>
      </c>
      <c r="AX38" s="27"/>
      <c r="AY38" s="19">
        <f>SUM(AX38/12*5*$D38*$F38*$H38*$K38*AY$10)+SUM(AX38/12*4*$D38*$F38*$I38*$K38*AY$10)+SUM(AX38/12*3*$E38*$F38*$I38*$K38*AY$10)</f>
        <v>0</v>
      </c>
      <c r="AZ38" s="27"/>
      <c r="BA38" s="19">
        <f>SUM(AZ38/12*5*$D38*$F38*$H38*$J38*BA$10)+SUM(AZ38/12*4*$D38*$F38*$I38*$J38*BA$10)+SUM(AZ38/12*3*$E38*$F38*$I38*$J38*BA$10)</f>
        <v>0</v>
      </c>
      <c r="BB38" s="27"/>
      <c r="BC38" s="19">
        <f>SUM(BB38/12*5*$D38*$F38*$H38*$J38*BC$10)+SUM(BB38/12*4*$D38*$F38*$I38*$J38*BC$10)+SUM(BB38/12*3*$E38*$F38*$I38*$J38*BC$10)</f>
        <v>0</v>
      </c>
      <c r="BD38" s="27"/>
      <c r="BE38" s="19">
        <f>SUM(BD38/12*5*$D38*$F38*$H38*$J38*BE$10)+SUM(BD38/12*4*$D38*$F38*$I38*$J38*BE$10)+SUM(BD38/12*3*$E38*$F38*$I38*$J38*BE$10)</f>
        <v>0</v>
      </c>
      <c r="BF38" s="27"/>
      <c r="BG38" s="19">
        <f>SUM(BF38/12*5*$D38*$F38*$H38*$J38*BG$10)+SUM(BF38/12*4*$D38*$F38*$I38*$J38*BG$10)+SUM(BF38/12*3*$E38*$F38*$I38*$J38*BG$10)</f>
        <v>0</v>
      </c>
      <c r="BH38" s="27"/>
      <c r="BI38" s="19">
        <f>SUM(BH38/12*5*$D38*$F38*$H38*$J38*BI$10)+SUM(BH38/12*4*$D38*$F38*$I38*$J38*BI$10)+SUM(BH38/12*3*$E38*$F38*$I38*$J38*BI$10)</f>
        <v>0</v>
      </c>
      <c r="BJ38" s="27"/>
      <c r="BK38" s="19">
        <f>SUM(BJ38/12*5*$D38*$F38*$H38*$K38*BK$10)+SUM(BJ38/12*4*$D38*$F38*$I38*$K38*BK$10)+SUM(BJ38/12*3*$E38*$F38*$I38*$K38*BK$10)</f>
        <v>0</v>
      </c>
      <c r="BL38" s="27"/>
      <c r="BM38" s="19">
        <f>SUM(BL38/12*5*$D38*$F38*$H38*$K38*BM$10)+SUM(BL38/12*4*$D38*$F38*$I38*$K38*BM$10)+SUM(BL38/12*3*$E38*$F38*$I38*$K38*BM$10)</f>
        <v>0</v>
      </c>
      <c r="BN38" s="27"/>
      <c r="BO38" s="19">
        <f>SUM(BN38/12*5*$D38*$F38*$H38*$J38*BO$10)+SUM(BN38/12*4*$D38*$F38*$I38*$J38*BO$10)+SUM(BN38/12*3*$E38*$F38*$I38*$J38*BO$10)</f>
        <v>0</v>
      </c>
      <c r="BP38" s="27"/>
      <c r="BQ38" s="19">
        <f>SUM(BP38/12*5*$D38*$F38*$H38*$K38*BQ$10)+SUM(BP38/12*4*$D38*$F38*$I38*$K38*BQ$10)+SUM(BP38/12*3*$E38*$F38*$I38*$K38*BQ$10)</f>
        <v>0</v>
      </c>
      <c r="BR38" s="27"/>
      <c r="BS38" s="19">
        <f>SUM(BR38/12*5*$D38*$F38*$H38*$J38*BS$10)+SUM(BR38/12*4*$D38*$F38*$I38*$J38*BS$10)+SUM(BR38/12*3*$E38*$F38*$I38*$J38*BS$10)</f>
        <v>0</v>
      </c>
      <c r="BT38" s="27"/>
      <c r="BU38" s="19">
        <f>SUM(BT38/12*5*$D38*$F38*$H38*$J38*BU$10)+SUM(BT38/12*4*$D38*$F38*$I38*$J38*BU$10)+SUM(BT38/12*3*$E38*$F38*$I38*$J38*BU$10)</f>
        <v>0</v>
      </c>
      <c r="BV38" s="27"/>
      <c r="BW38" s="19">
        <f>SUM(BV38/12*5*$D38*$F38*$H38*$K38*BW$10)+SUM(BV38/12*4*$D38*$F38*$I38*$K38*BW$10)+SUM(BV38/12*3*$E38*$F38*$I38*$K38*BW$10)</f>
        <v>0</v>
      </c>
      <c r="BX38" s="23">
        <v>0</v>
      </c>
      <c r="BY38" s="27"/>
      <c r="BZ38" s="19">
        <f>SUM(BY38/12*5*$D38*$F38*$H38*$K38*BZ$10)+SUM(BY38/12*4*$D38*$F38*$I38*$K38*BZ$10)+SUM(BY38/12*3*$E38*$F38*$I38*$K38*BZ$10)</f>
        <v>0</v>
      </c>
      <c r="CA38" s="27"/>
      <c r="CB38" s="19">
        <f>SUM(CA38/12*5*$D38*$F38*$H38*$K38*CB$10)+SUM(CA38/12*4*$D38*$F38*$I38*$K38*CB$10)+SUM(CA38/12*3*$E38*$F38*$I38*$K38*CB$10)</f>
        <v>0</v>
      </c>
      <c r="CC38" s="32"/>
      <c r="CD38" s="19">
        <f>SUM(CC38/12*5*$D38*$F38*$H38*$K38*CD$10)+SUM(CC38/12*4*$D38*$F38*$I38*$K38*CD$10)+SUM(CC38/12*3*$E38*$F38*$I38*$K38*CD$10)</f>
        <v>0</v>
      </c>
      <c r="CE38" s="27"/>
      <c r="CF38" s="19">
        <f>SUM(CE38/12*5*$D38*$F38*$H38*$K38*CF$10)+SUM(CE38/12*4*$D38*$F38*$I38*$K38*CF$10)+SUM(CE38/12*3*$E38*$F38*$I38*$K38*CF$10)</f>
        <v>0</v>
      </c>
      <c r="CG38" s="27"/>
      <c r="CH38" s="19">
        <f>SUM(CG38/12*5*$D38*$F38*$H38*$J38*CH$10)+SUM(CG38/12*4*$D38*$F38*$I38*$J38*CH$10)+SUM(CG38/12*3*$E38*$F38*$I38*$J38*CH$10)</f>
        <v>0</v>
      </c>
      <c r="CI38" s="27"/>
      <c r="CJ38" s="19">
        <f>SUM(CI38/12*5*$D38*$F38*$H38*$J38*CJ$10)+SUM(CI38/12*4*$D38*$F38*$I38*$J38*CJ$10)+SUM(CI38/12*3*$E38*$F38*$I38*$J38*CJ$10)</f>
        <v>0</v>
      </c>
      <c r="CK38" s="27"/>
      <c r="CL38" s="19">
        <f>SUM(CK38/12*5*$D38*$F38*$H38*$J38*CL$10)+SUM(CK38/12*4*$D38*$F38*$I38*$J38*CL$10)+SUM(CK38/12*3*$E38*$F38*$I38*$J38*CL$10)</f>
        <v>0</v>
      </c>
      <c r="CM38" s="27"/>
      <c r="CN38" s="19">
        <f>SUM(CM38/12*5*$D38*$F38*$H38*$K38*CN$10)+SUM(CM38/12*4*$D38*$F38*$I38*$K38*CN$10)+SUM(CM38/12*3*$E38*$F38*$I38*$K38*CN$10)</f>
        <v>0</v>
      </c>
      <c r="CO38" s="27"/>
      <c r="CP38" s="19">
        <f>SUM(CO38/12*5*$D38*$F38*$H38*$K38*CP$10)+SUM(CO38/12*4*$D38*$F38*$I38*$K38*CP$10)+SUM(CO38/12*3*$E38*$F38*$I38*$K38*CP$10)</f>
        <v>0</v>
      </c>
      <c r="CQ38" s="27"/>
      <c r="CR38" s="19">
        <f>SUM(CQ38/12*5*$D38*$F38*$H38*$M38*CR$10)+SUM(CQ38/12*4*$D38*$F38*$I38*$M38*CR$10)+SUM(CQ38/12*3*$D38*$F38*$I38*$M38*CR$10)</f>
        <v>0</v>
      </c>
      <c r="CS38" s="27"/>
      <c r="CT38" s="19">
        <f>SUM(CS38/12*5*$D38*$F38*$H38*$L38*CT$10)+SUM(CS38/12*4*$D38*$F38*$I38*$L38*CT$10)+SUM(CS38/12*3*$E38*$F38*$I38*$L38*CT$10)</f>
        <v>0</v>
      </c>
      <c r="CU38" s="19"/>
      <c r="CV38" s="19"/>
      <c r="CW38" s="19"/>
      <c r="CX38" s="19"/>
      <c r="CY38" s="55">
        <f>SUM(AD38,R38,T38,AB38,N38,V38,P38,BF38,BT38,CG38,CK38,BH38,CI38,AF38,AZ38,BB38,AH38,BD38,BR38,AJ38,X38,CO38,BJ38,CM38,BL38,BY38,CC38,BV38,CA38,AL38,AN38,AP38,AR38,AT38,AX38,AV38,BP38,CS38,CQ38,CE38,Z38,BN38)</f>
        <v>0</v>
      </c>
      <c r="CZ38" s="55">
        <f>SUM(AE38,S38,U38,AC38,O38,W38,Q38,BG38,BU38,CH38,CL38,BI38,CJ38,AG38,BA38,BC38,AI38,BE38,BS38,AK38,Y38,CP38,BK38,CN38,BM38,BZ38,CD38,BW38,CB38,AM38,AO38,AQ38,AS38,AU38,AY38,AW38,BQ38,CT38,CR38,CF38,AA38,BO38)</f>
        <v>0</v>
      </c>
      <c r="DF38" s="33"/>
    </row>
    <row r="39" spans="1:110" s="61" customFormat="1" x14ac:dyDescent="0.25">
      <c r="A39" s="78">
        <v>10</v>
      </c>
      <c r="B39" s="78"/>
      <c r="C39" s="79" t="s">
        <v>146</v>
      </c>
      <c r="D39" s="80"/>
      <c r="E39" s="81">
        <v>9959</v>
      </c>
      <c r="F39" s="82">
        <v>1.6</v>
      </c>
      <c r="G39" s="82"/>
      <c r="H39" s="83"/>
      <c r="I39" s="84"/>
      <c r="J39" s="80"/>
      <c r="K39" s="80"/>
      <c r="L39" s="80"/>
      <c r="M39" s="85">
        <v>2.57</v>
      </c>
      <c r="N39" s="89">
        <f>N40</f>
        <v>0</v>
      </c>
      <c r="O39" s="89">
        <f>O40</f>
        <v>0</v>
      </c>
      <c r="P39" s="89">
        <f t="shared" ref="P39:CA39" si="153">P40</f>
        <v>0</v>
      </c>
      <c r="Q39" s="89">
        <f t="shared" si="153"/>
        <v>0</v>
      </c>
      <c r="R39" s="89">
        <f t="shared" si="153"/>
        <v>0</v>
      </c>
      <c r="S39" s="89">
        <f t="shared" si="153"/>
        <v>0</v>
      </c>
      <c r="T39" s="89">
        <f t="shared" si="153"/>
        <v>0</v>
      </c>
      <c r="U39" s="89">
        <f t="shared" si="153"/>
        <v>0</v>
      </c>
      <c r="V39" s="89">
        <f t="shared" si="153"/>
        <v>0</v>
      </c>
      <c r="W39" s="89">
        <f t="shared" si="153"/>
        <v>0</v>
      </c>
      <c r="X39" s="89">
        <f t="shared" si="153"/>
        <v>0</v>
      </c>
      <c r="Y39" s="89">
        <f t="shared" si="153"/>
        <v>0</v>
      </c>
      <c r="Z39" s="89">
        <f t="shared" si="153"/>
        <v>0</v>
      </c>
      <c r="AA39" s="89">
        <f t="shared" si="153"/>
        <v>0</v>
      </c>
      <c r="AB39" s="89">
        <f t="shared" si="153"/>
        <v>0</v>
      </c>
      <c r="AC39" s="89">
        <f t="shared" si="153"/>
        <v>0</v>
      </c>
      <c r="AD39" s="89">
        <f t="shared" si="153"/>
        <v>0</v>
      </c>
      <c r="AE39" s="89">
        <f t="shared" si="153"/>
        <v>0</v>
      </c>
      <c r="AF39" s="89">
        <f t="shared" si="153"/>
        <v>0</v>
      </c>
      <c r="AG39" s="89">
        <f t="shared" si="153"/>
        <v>0</v>
      </c>
      <c r="AH39" s="89">
        <f t="shared" si="153"/>
        <v>0</v>
      </c>
      <c r="AI39" s="89">
        <f t="shared" si="153"/>
        <v>0</v>
      </c>
      <c r="AJ39" s="89">
        <f t="shared" si="153"/>
        <v>0</v>
      </c>
      <c r="AK39" s="89">
        <f t="shared" si="153"/>
        <v>0</v>
      </c>
      <c r="AL39" s="89">
        <f t="shared" si="153"/>
        <v>0</v>
      </c>
      <c r="AM39" s="89">
        <f t="shared" si="153"/>
        <v>0</v>
      </c>
      <c r="AN39" s="89">
        <f t="shared" si="153"/>
        <v>0</v>
      </c>
      <c r="AO39" s="89">
        <f t="shared" si="153"/>
        <v>0</v>
      </c>
      <c r="AP39" s="89">
        <f t="shared" si="153"/>
        <v>0</v>
      </c>
      <c r="AQ39" s="89">
        <f t="shared" si="153"/>
        <v>0</v>
      </c>
      <c r="AR39" s="89">
        <f t="shared" si="153"/>
        <v>0</v>
      </c>
      <c r="AS39" s="89">
        <f t="shared" si="153"/>
        <v>0</v>
      </c>
      <c r="AT39" s="89">
        <f t="shared" si="153"/>
        <v>0</v>
      </c>
      <c r="AU39" s="89">
        <f t="shared" si="153"/>
        <v>0</v>
      </c>
      <c r="AV39" s="89">
        <f t="shared" si="153"/>
        <v>0</v>
      </c>
      <c r="AW39" s="89">
        <f t="shared" si="153"/>
        <v>0</v>
      </c>
      <c r="AX39" s="89">
        <f t="shared" si="153"/>
        <v>0</v>
      </c>
      <c r="AY39" s="89">
        <f t="shared" si="153"/>
        <v>0</v>
      </c>
      <c r="AZ39" s="89">
        <f t="shared" si="153"/>
        <v>0</v>
      </c>
      <c r="BA39" s="89">
        <f t="shared" si="153"/>
        <v>0</v>
      </c>
      <c r="BB39" s="89">
        <f t="shared" si="153"/>
        <v>0</v>
      </c>
      <c r="BC39" s="89">
        <f t="shared" si="153"/>
        <v>0</v>
      </c>
      <c r="BD39" s="89">
        <f t="shared" si="153"/>
        <v>0</v>
      </c>
      <c r="BE39" s="89">
        <f t="shared" si="153"/>
        <v>0</v>
      </c>
      <c r="BF39" s="89">
        <f t="shared" si="153"/>
        <v>0</v>
      </c>
      <c r="BG39" s="89">
        <f t="shared" si="153"/>
        <v>0</v>
      </c>
      <c r="BH39" s="89">
        <f t="shared" si="153"/>
        <v>0</v>
      </c>
      <c r="BI39" s="89">
        <f t="shared" si="153"/>
        <v>0</v>
      </c>
      <c r="BJ39" s="89">
        <f t="shared" si="153"/>
        <v>0</v>
      </c>
      <c r="BK39" s="89">
        <f t="shared" si="153"/>
        <v>0</v>
      </c>
      <c r="BL39" s="89">
        <f t="shared" si="153"/>
        <v>0</v>
      </c>
      <c r="BM39" s="89">
        <f t="shared" si="153"/>
        <v>0</v>
      </c>
      <c r="BN39" s="89">
        <f t="shared" si="153"/>
        <v>0</v>
      </c>
      <c r="BO39" s="89">
        <f t="shared" si="153"/>
        <v>0</v>
      </c>
      <c r="BP39" s="89">
        <f t="shared" si="153"/>
        <v>0</v>
      </c>
      <c r="BQ39" s="89">
        <f t="shared" si="153"/>
        <v>0</v>
      </c>
      <c r="BR39" s="89">
        <f t="shared" si="153"/>
        <v>0</v>
      </c>
      <c r="BS39" s="89">
        <f t="shared" si="153"/>
        <v>0</v>
      </c>
      <c r="BT39" s="89">
        <f t="shared" si="153"/>
        <v>0</v>
      </c>
      <c r="BU39" s="89">
        <f t="shared" si="153"/>
        <v>0</v>
      </c>
      <c r="BV39" s="89">
        <f t="shared" si="153"/>
        <v>0</v>
      </c>
      <c r="BW39" s="89">
        <f t="shared" si="153"/>
        <v>0</v>
      </c>
      <c r="BX39" s="50">
        <v>0</v>
      </c>
      <c r="BY39" s="89">
        <f t="shared" si="153"/>
        <v>0</v>
      </c>
      <c r="BZ39" s="89">
        <f t="shared" si="153"/>
        <v>0</v>
      </c>
      <c r="CA39" s="89">
        <f t="shared" si="153"/>
        <v>0</v>
      </c>
      <c r="CB39" s="89">
        <f t="shared" ref="CB39:CT39" si="154">CB40</f>
        <v>0</v>
      </c>
      <c r="CC39" s="89">
        <f t="shared" si="154"/>
        <v>0</v>
      </c>
      <c r="CD39" s="89">
        <f t="shared" si="154"/>
        <v>0</v>
      </c>
      <c r="CE39" s="89">
        <f t="shared" si="154"/>
        <v>0</v>
      </c>
      <c r="CF39" s="89">
        <f t="shared" si="154"/>
        <v>0</v>
      </c>
      <c r="CG39" s="89">
        <f t="shared" si="154"/>
        <v>0</v>
      </c>
      <c r="CH39" s="89">
        <f t="shared" si="154"/>
        <v>0</v>
      </c>
      <c r="CI39" s="89">
        <f t="shared" si="154"/>
        <v>0</v>
      </c>
      <c r="CJ39" s="89">
        <f t="shared" si="154"/>
        <v>0</v>
      </c>
      <c r="CK39" s="89">
        <f t="shared" si="154"/>
        <v>0</v>
      </c>
      <c r="CL39" s="89">
        <f t="shared" si="154"/>
        <v>0</v>
      </c>
      <c r="CM39" s="89">
        <f t="shared" si="154"/>
        <v>0</v>
      </c>
      <c r="CN39" s="89">
        <f t="shared" si="154"/>
        <v>0</v>
      </c>
      <c r="CO39" s="89">
        <f t="shared" si="154"/>
        <v>0</v>
      </c>
      <c r="CP39" s="89">
        <f t="shared" si="154"/>
        <v>0</v>
      </c>
      <c r="CQ39" s="89">
        <f t="shared" si="154"/>
        <v>0</v>
      </c>
      <c r="CR39" s="89">
        <f t="shared" si="154"/>
        <v>0</v>
      </c>
      <c r="CS39" s="89">
        <f t="shared" si="154"/>
        <v>0</v>
      </c>
      <c r="CT39" s="89">
        <f t="shared" si="154"/>
        <v>0</v>
      </c>
      <c r="CU39" s="89"/>
      <c r="CV39" s="89"/>
      <c r="CW39" s="89"/>
      <c r="CX39" s="89"/>
      <c r="CY39" s="89">
        <f t="shared" ref="CY39:CZ39" si="155">CY40</f>
        <v>0</v>
      </c>
      <c r="CZ39" s="89">
        <f t="shared" si="155"/>
        <v>0</v>
      </c>
      <c r="DF39" s="33"/>
    </row>
    <row r="40" spans="1:110" x14ac:dyDescent="0.25">
      <c r="A40" s="28"/>
      <c r="B40" s="28">
        <v>18</v>
      </c>
      <c r="C40" s="22" t="s">
        <v>147</v>
      </c>
      <c r="D40" s="16">
        <f>D38</f>
        <v>9860</v>
      </c>
      <c r="E40" s="16">
        <v>9959</v>
      </c>
      <c r="F40" s="17">
        <v>1.6</v>
      </c>
      <c r="G40" s="17"/>
      <c r="H40" s="29">
        <v>1</v>
      </c>
      <c r="I40" s="59">
        <v>1.1000000000000001</v>
      </c>
      <c r="J40" s="16">
        <v>1.4</v>
      </c>
      <c r="K40" s="16">
        <v>1.68</v>
      </c>
      <c r="L40" s="16">
        <v>2.23</v>
      </c>
      <c r="M40" s="18">
        <v>2.57</v>
      </c>
      <c r="N40" s="21"/>
      <c r="O40" s="19">
        <f>SUM(N40/12*5*$D40*$F40*$H40*$J40*O$10)+SUM(N40/12*4*$D40*$F40*$I40*$J40*O$10)+SUM(N40/12*3*$E40*$F40*$I40*$J40*O$10)</f>
        <v>0</v>
      </c>
      <c r="P40" s="21"/>
      <c r="Q40" s="19">
        <f>SUM(P40/12*5*$D40*$F40*$H40*$J40*Q$10)+SUM(P40/12*4*$D40*$F40*$I40*$J40*Q$10)+SUM(P40/12*3*$E40*$F40*$I40*$J40*Q$10)</f>
        <v>0</v>
      </c>
      <c r="R40" s="20"/>
      <c r="S40" s="19">
        <f>SUM(R40/12*5*$D40*$F40*$H40*$J40*S$10)+SUM(R40/12*4*$D40*$F40*$I40*$J40*S$10)+SUM(R40/12*3*$E40*$F40*$I40*$J40*S$10)</f>
        <v>0</v>
      </c>
      <c r="T40" s="21"/>
      <c r="U40" s="19">
        <f>SUM(T40/12*5*$D40*$F40*$H40*$J40*U$10)+SUM(T40/12*4*$D40*$F40*$I40*$J40*U$10)+SUM(T40/12*3*$E40*$F40*$I40*$J40*U$10)</f>
        <v>0</v>
      </c>
      <c r="V40" s="21"/>
      <c r="W40" s="19">
        <f>SUM(V40/12*5*$D40*$F40*$H40*$J40*W$10)+SUM(V40/12*4*$D40*$F40*$I40*$J40*W$10)+SUM(V40/12*3*$E40*$F40*$I40*$J40*W$10)</f>
        <v>0</v>
      </c>
      <c r="X40" s="21"/>
      <c r="Y40" s="19">
        <f>SUM(X40/12*5*$D40*$F40*$H40*$J40*Y$10)+SUM(X40/12*4*$D40*$F40*$I40*$J40*Y$10)+SUM(X40/12*3*$E40*$F40*$I40*$J40*Y$10)</f>
        <v>0</v>
      </c>
      <c r="Z40" s="21"/>
      <c r="AA40" s="19">
        <f>SUM(Z40/12*5*$D40*$F40*$H40*$J40*AA$10)+SUM(Z40/12*4*$D40*$F40*$I40*$J40*AA$10)+SUM(Z40/12*3*$E40*$F40*$I40*$J40*AA$10)</f>
        <v>0</v>
      </c>
      <c r="AB40" s="21"/>
      <c r="AC40" s="19">
        <f>SUM(AB40/12*5*$D40*$F40*$H40*$J40*AC$10)+SUM(AB40/12*4*$D40*$F40*$I40*$J40*AC$10)+SUM(AB40/12*3*$E40*$F40*$I40*$J40*AC$10)</f>
        <v>0</v>
      </c>
      <c r="AD40" s="20"/>
      <c r="AE40" s="19">
        <f>SUM(AD40/12*5*$D40*$F40*$H40*$J40*AE$10)+SUM(AD40/12*4*$D40*$F40*$I40*$J40*AE$10)+SUM(AD40/12*3*$E40*$F40*$I40*$J40*AE$10)</f>
        <v>0</v>
      </c>
      <c r="AF40" s="21"/>
      <c r="AG40" s="19">
        <f>SUM(AF40/12*5*$D40*$F40*$H40*$J40*AG$10)+SUM(AF40/12*4*$D40*$F40*$I40*$J40*AG$10)+SUM(AF40/12*3*$E40*$F40*$I40*$J40*AG$10)</f>
        <v>0</v>
      </c>
      <c r="AH40" s="21"/>
      <c r="AI40" s="19">
        <f>SUM(AH40/12*5*$D40*$F40*$H40*$J40*AI$10)+SUM(AH40/12*4*$D40*$F40*$I40*$J40*AI$10)+SUM(AH40/12*3*$E40*$F40*$I40*$J40*AI$10)</f>
        <v>0</v>
      </c>
      <c r="AJ40" s="21"/>
      <c r="AK40" s="19">
        <f>SUM(AJ40/12*5*$D40*$F40*$H40*$J40*AK$10)+SUM(AJ40/12*4*$D40*$F40*$I40*$J40*AK$10)+SUM(AJ40/12*3*$E40*$F40*$I40*$J40*AK$10)</f>
        <v>0</v>
      </c>
      <c r="AL40" s="21"/>
      <c r="AM40" s="19">
        <f>SUM(AL40/12*5*$D40*$F40*$H40*$K40*AM$10)+SUM(AL40/12*4*$D40*$F40*$I40*$K40*AM$10)+SUM(AL40/12*3*$E40*$F40*$I40*$K40*AM$10)</f>
        <v>0</v>
      </c>
      <c r="AN40" s="21"/>
      <c r="AO40" s="19">
        <f>SUM(AN40/12*5*$D40*$F40*$H40*$K40*AO$10)+SUM(AN40/12*4*$D40*$F40*$I40*$K40*AO$10)+SUM(AN40/12*3*$E40*$F40*$I40*$K40*AO$10)</f>
        <v>0</v>
      </c>
      <c r="AP40" s="21"/>
      <c r="AQ40" s="19">
        <f>SUM(AP40/12*5*$D40*$F40*$H40*$K40*AQ$10)+SUM(AP40/12*4*$D40*$F40*$I40*$K40*AQ$10)+SUM(AP40/12*3*$E40*$F40*$I40*$K40*AQ$10)</f>
        <v>0</v>
      </c>
      <c r="AR40" s="21"/>
      <c r="AS40" s="19">
        <f>SUM(AR40/12*5*$D40*$F40*$H40*$K40*AS$10)+SUM(AR40/12*4*$D40*$F40*$I40*$K40*AS$10)+SUM(AR40/12*3*$E40*$F40*$I40*$K40*AS$10)</f>
        <v>0</v>
      </c>
      <c r="AT40" s="21"/>
      <c r="AU40" s="19">
        <f>SUM(AT40/12*5*$D40*$F40*$H40*$K40*AU$10)+SUM(AT40/12*4*$D40*$F40*$I40*$K40*AU$10)+SUM(AT40/12*3*$E40*$F40*$I40*$K40*AU$10)</f>
        <v>0</v>
      </c>
      <c r="AV40" s="21"/>
      <c r="AW40" s="19">
        <f>SUM(AV40/12*5*$D40*$F40*$H40*$K40*AW$10)+SUM(AV40/12*4*$D40*$F40*$I40*$K40*AW$10)+SUM(AV40/12*3*$E40*$F40*$I40*$K40*AW$10)</f>
        <v>0</v>
      </c>
      <c r="AX40" s="21"/>
      <c r="AY40" s="19">
        <f>SUM(AX40/12*5*$D40*$F40*$H40*$K40*AY$10)+SUM(AX40/12*4*$D40*$F40*$I40*$K40*AY$10)+SUM(AX40/12*3*$E40*$F40*$I40*$K40*AY$10)</f>
        <v>0</v>
      </c>
      <c r="AZ40" s="21"/>
      <c r="BA40" s="19">
        <f>SUM(AZ40/12*5*$D40*$F40*$H40*$J40*BA$10)+SUM(AZ40/12*4*$D40*$F40*$I40*$J40*BA$10)+SUM(AZ40/12*3*$E40*$F40*$I40*$J40*BA$10)</f>
        <v>0</v>
      </c>
      <c r="BB40" s="21"/>
      <c r="BC40" s="19">
        <f>SUM(BB40/12*5*$D40*$F40*$H40*$J40*BC$10)+SUM(BB40/12*4*$D40*$F40*$I40*$J40*BC$10)+SUM(BB40/12*3*$E40*$F40*$I40*$J40*BC$10)</f>
        <v>0</v>
      </c>
      <c r="BD40" s="21"/>
      <c r="BE40" s="19">
        <f>SUM(BD40/12*5*$D40*$F40*$H40*$J40*BE$10)+SUM(BD40/12*4*$D40*$F40*$I40*$J40*BE$10)+SUM(BD40/12*3*$E40*$F40*$I40*$J40*BE$10)</f>
        <v>0</v>
      </c>
      <c r="BF40" s="21"/>
      <c r="BG40" s="19">
        <f>SUM(BF40/12*5*$D40*$F40*$H40*$J40*BG$10)+SUM(BF40/12*4*$D40*$F40*$I40*$J40*BG$10)+SUM(BF40/12*3*$E40*$F40*$I40*$J40*BG$10)</f>
        <v>0</v>
      </c>
      <c r="BH40" s="21"/>
      <c r="BI40" s="19">
        <f>SUM(BH40/12*5*$D40*$F40*$H40*$J40*BI$10)+SUM(BH40/12*4*$D40*$F40*$I40*$J40*BI$10)+SUM(BH40/12*3*$E40*$F40*$I40*$J40*BI$10)</f>
        <v>0</v>
      </c>
      <c r="BJ40" s="21"/>
      <c r="BK40" s="19">
        <f>SUM(BJ40/12*5*$D40*$F40*$H40*$K40*BK$10)+SUM(BJ40/12*4*$D40*$F40*$I40*$K40*BK$10)+SUM(BJ40/12*3*$E40*$F40*$I40*$K40*BK$10)</f>
        <v>0</v>
      </c>
      <c r="BL40" s="21"/>
      <c r="BM40" s="19">
        <f>SUM(BL40/12*5*$D40*$F40*$H40*$K40*BM$10)+SUM(BL40/12*4*$D40*$F40*$I40*$K40*BM$10)+SUM(BL40/12*3*$E40*$F40*$I40*$K40*BM$10)</f>
        <v>0</v>
      </c>
      <c r="BN40" s="21"/>
      <c r="BO40" s="19">
        <f>SUM(BN40/12*5*$D40*$F40*$H40*$J40*BO$10)+SUM(BN40/12*4*$D40*$F40*$I40*$J40*BO$10)+SUM(BN40/12*3*$E40*$F40*$I40*$J40*BO$10)</f>
        <v>0</v>
      </c>
      <c r="BP40" s="21"/>
      <c r="BQ40" s="19">
        <f>SUM(BP40/12*5*$D40*$F40*$H40*$K40*BQ$10)+SUM(BP40/12*4*$D40*$F40*$I40*$K40*BQ$10)+SUM(BP40/12*3*$E40*$F40*$I40*$K40*BQ$10)</f>
        <v>0</v>
      </c>
      <c r="BR40" s="21"/>
      <c r="BS40" s="19">
        <f>SUM(BR40/12*5*$D40*$F40*$H40*$J40*BS$10)+SUM(BR40/12*4*$D40*$F40*$I40*$J40*BS$10)+SUM(BR40/12*3*$E40*$F40*$I40*$J40*BS$10)</f>
        <v>0</v>
      </c>
      <c r="BT40" s="21"/>
      <c r="BU40" s="19">
        <f>SUM(BT40/12*5*$D40*$F40*$H40*$J40*BU$10)+SUM(BT40/12*4*$D40*$F40*$I40*$J40*BU$10)+SUM(BT40/12*3*$E40*$F40*$I40*$J40*BU$10)</f>
        <v>0</v>
      </c>
      <c r="BV40" s="21"/>
      <c r="BW40" s="19">
        <f>SUM(BV40/12*5*$D40*$F40*$H40*$K40*BW$10)+SUM(BV40/12*4*$D40*$F40*$I40*$K40*BW$10)+SUM(BV40/12*3*$E40*$F40*$I40*$K40*BW$10)</f>
        <v>0</v>
      </c>
      <c r="BX40" s="19">
        <v>0</v>
      </c>
      <c r="BY40" s="21"/>
      <c r="BZ40" s="19">
        <f>SUM(BY40/12*5*$D40*$F40*$H40*$K40*BZ$10)+SUM(BY40/12*4*$D40*$F40*$I40*$K40*BZ$10)+SUM(BY40/12*3*$E40*$F40*$I40*$K40*BZ$10)</f>
        <v>0</v>
      </c>
      <c r="CA40" s="21"/>
      <c r="CB40" s="19">
        <f>SUM(CA40/12*5*$D40*$F40*$H40*$K40*CB$10)+SUM(CA40/12*4*$D40*$F40*$I40*$K40*CB$10)+SUM(CA40/12*3*$E40*$F40*$I40*$K40*CB$10)</f>
        <v>0</v>
      </c>
      <c r="CC40" s="21"/>
      <c r="CD40" s="19">
        <f>SUM(CC40/12*5*$D40*$F40*$H40*$K40*CD$10)+SUM(CC40/12*4*$D40*$F40*$I40*$K40*CD$10)+SUM(CC40/12*3*$E40*$F40*$I40*$K40*CD$10)</f>
        <v>0</v>
      </c>
      <c r="CE40" s="21"/>
      <c r="CF40" s="19">
        <f>SUM(CE40/12*5*$D40*$F40*$H40*$K40*CF$10)+SUM(CE40/12*4*$D40*$F40*$I40*$K40*CF$10)+SUM(CE40/12*3*$E40*$F40*$I40*$K40*CF$10)</f>
        <v>0</v>
      </c>
      <c r="CG40" s="21"/>
      <c r="CH40" s="19">
        <f>SUM(CG40/12*5*$D40*$F40*$H40*$J40*CH$10)+SUM(CG40/12*4*$D40*$F40*$I40*$J40*CH$10)+SUM(CG40/12*3*$E40*$F40*$I40*$J40*CH$10)</f>
        <v>0</v>
      </c>
      <c r="CI40" s="21"/>
      <c r="CJ40" s="19">
        <f>SUM(CI40/12*5*$D40*$F40*$H40*$J40*CJ$10)+SUM(CI40/12*4*$D40*$F40*$I40*$J40*CJ$10)+SUM(CI40/12*3*$E40*$F40*$I40*$J40*CJ$10)</f>
        <v>0</v>
      </c>
      <c r="CK40" s="21"/>
      <c r="CL40" s="19">
        <f>SUM(CK40/12*5*$D40*$F40*$H40*$J40*CL$10)+SUM(CK40/12*4*$D40*$F40*$I40*$J40*CL$10)+SUM(CK40/12*3*$E40*$F40*$I40*$J40*CL$10)</f>
        <v>0</v>
      </c>
      <c r="CM40" s="21"/>
      <c r="CN40" s="19">
        <f>SUM(CM40/12*5*$D40*$F40*$H40*$K40*CN$10)+SUM(CM40/12*4*$D40*$F40*$I40*$K40*CN$10)+SUM(CM40/12*3*$E40*$F40*$I40*$K40*CN$10)</f>
        <v>0</v>
      </c>
      <c r="CO40" s="21"/>
      <c r="CP40" s="19">
        <f>SUM(CO40/12*5*$D40*$F40*$H40*$K40*CP$10)+SUM(CO40/12*4*$D40*$F40*$I40*$K40*CP$10)+SUM(CO40/12*3*$E40*$F40*$I40*$K40*CP$10)</f>
        <v>0</v>
      </c>
      <c r="CQ40" s="21"/>
      <c r="CR40" s="19">
        <f>SUM(CQ40/12*5*$D40*$F40*$H40*$M40*CR$10)+SUM(CQ40/12*4*$D40*$F40*$I40*$M40*CR$10)+SUM(CQ40/12*3*$D40*$F40*$I40*$M40*CR$10)</f>
        <v>0</v>
      </c>
      <c r="CS40" s="21"/>
      <c r="CT40" s="19">
        <f>SUM(CS40/12*5*$D40*$F40*$H40*$L40*CT$10)+SUM(CS40/12*4*$D40*$F40*$I40*$L40*CT$10)+SUM(CS40/12*3*$E40*$F40*$I40*$L40*CT$10)</f>
        <v>0</v>
      </c>
      <c r="CU40" s="19"/>
      <c r="CV40" s="19"/>
      <c r="CW40" s="19"/>
      <c r="CX40" s="19"/>
      <c r="CY40" s="55">
        <f>SUM(AD40,R40,T40,AB40,N40,V40,P40,BF40,BT40,CG40,CK40,BH40,CI40,AF40,AZ40,BB40,AH40,BD40,BR40,AJ40,X40,CO40,BJ40,CM40,BL40,BY40,CC40,BV40,CA40,AL40,AN40,AP40,AR40,AT40,AX40,AV40,BP40,CS40,CQ40,CE40,Z40,BN40)</f>
        <v>0</v>
      </c>
      <c r="CZ40" s="55">
        <f>SUM(AE40,S40,U40,AC40,O40,W40,Q40,BG40,BU40,CH40,CL40,BI40,CJ40,AG40,BA40,BC40,AI40,BE40,BS40,AK40,Y40,CP40,BK40,CN40,BM40,BZ40,CD40,BW40,CB40,AM40,AO40,AQ40,AS40,AU40,AY40,AW40,BQ40,CT40,CR40,CF40,AA40,BO40)</f>
        <v>0</v>
      </c>
      <c r="DF40" s="33"/>
    </row>
    <row r="41" spans="1:110" s="61" customFormat="1" x14ac:dyDescent="0.25">
      <c r="A41" s="78">
        <v>11</v>
      </c>
      <c r="B41" s="78"/>
      <c r="C41" s="79" t="s">
        <v>148</v>
      </c>
      <c r="D41" s="80"/>
      <c r="E41" s="81">
        <v>9959</v>
      </c>
      <c r="F41" s="82">
        <v>1.49</v>
      </c>
      <c r="G41" s="82"/>
      <c r="H41" s="83"/>
      <c r="I41" s="84"/>
      <c r="J41" s="80"/>
      <c r="K41" s="80"/>
      <c r="L41" s="80"/>
      <c r="M41" s="85">
        <v>2.57</v>
      </c>
      <c r="N41" s="89">
        <f t="shared" ref="N41:BY41" si="156">SUM(N42:N43)</f>
        <v>0</v>
      </c>
      <c r="O41" s="89">
        <f t="shared" si="156"/>
        <v>0</v>
      </c>
      <c r="P41" s="89">
        <f t="shared" si="156"/>
        <v>2</v>
      </c>
      <c r="Q41" s="89">
        <f t="shared" si="156"/>
        <v>37641.127999999997</v>
      </c>
      <c r="R41" s="89">
        <f t="shared" si="156"/>
        <v>0</v>
      </c>
      <c r="S41" s="89">
        <f t="shared" si="156"/>
        <v>0</v>
      </c>
      <c r="T41" s="89">
        <f t="shared" si="156"/>
        <v>8</v>
      </c>
      <c r="U41" s="89">
        <f t="shared" si="156"/>
        <v>150564.51199999999</v>
      </c>
      <c r="V41" s="89">
        <f t="shared" si="156"/>
        <v>0</v>
      </c>
      <c r="W41" s="89">
        <f t="shared" si="156"/>
        <v>0</v>
      </c>
      <c r="X41" s="89">
        <f t="shared" si="156"/>
        <v>0</v>
      </c>
      <c r="Y41" s="89">
        <f t="shared" si="156"/>
        <v>0</v>
      </c>
      <c r="Z41" s="89">
        <f t="shared" si="156"/>
        <v>0</v>
      </c>
      <c r="AA41" s="89">
        <f t="shared" si="156"/>
        <v>0</v>
      </c>
      <c r="AB41" s="89">
        <f t="shared" si="156"/>
        <v>0</v>
      </c>
      <c r="AC41" s="89">
        <f t="shared" si="156"/>
        <v>0</v>
      </c>
      <c r="AD41" s="89">
        <f t="shared" si="156"/>
        <v>60</v>
      </c>
      <c r="AE41" s="89">
        <f t="shared" si="156"/>
        <v>1129233.8399999999</v>
      </c>
      <c r="AF41" s="89">
        <f t="shared" si="156"/>
        <v>0</v>
      </c>
      <c r="AG41" s="89">
        <f t="shared" si="156"/>
        <v>0</v>
      </c>
      <c r="AH41" s="89">
        <f t="shared" si="156"/>
        <v>0</v>
      </c>
      <c r="AI41" s="89">
        <f t="shared" si="156"/>
        <v>0</v>
      </c>
      <c r="AJ41" s="89">
        <f t="shared" si="156"/>
        <v>0</v>
      </c>
      <c r="AK41" s="89">
        <f t="shared" si="156"/>
        <v>0</v>
      </c>
      <c r="AL41" s="89">
        <f t="shared" si="156"/>
        <v>0</v>
      </c>
      <c r="AM41" s="89">
        <f t="shared" si="156"/>
        <v>0</v>
      </c>
      <c r="AN41" s="89">
        <f t="shared" si="156"/>
        <v>0</v>
      </c>
      <c r="AO41" s="89">
        <f t="shared" si="156"/>
        <v>0</v>
      </c>
      <c r="AP41" s="89">
        <f t="shared" si="156"/>
        <v>0</v>
      </c>
      <c r="AQ41" s="89">
        <f t="shared" si="156"/>
        <v>0</v>
      </c>
      <c r="AR41" s="89">
        <f t="shared" si="156"/>
        <v>10</v>
      </c>
      <c r="AS41" s="89">
        <f t="shared" si="156"/>
        <v>225846.76799999998</v>
      </c>
      <c r="AT41" s="89">
        <f t="shared" si="156"/>
        <v>0</v>
      </c>
      <c r="AU41" s="89">
        <f t="shared" si="156"/>
        <v>0</v>
      </c>
      <c r="AV41" s="89">
        <f t="shared" si="156"/>
        <v>0</v>
      </c>
      <c r="AW41" s="89">
        <f t="shared" si="156"/>
        <v>0</v>
      </c>
      <c r="AX41" s="89">
        <f t="shared" si="156"/>
        <v>40</v>
      </c>
      <c r="AY41" s="89">
        <f t="shared" si="156"/>
        <v>903387.07199999993</v>
      </c>
      <c r="AZ41" s="89">
        <f t="shared" si="156"/>
        <v>0</v>
      </c>
      <c r="BA41" s="89">
        <f t="shared" si="156"/>
        <v>0</v>
      </c>
      <c r="BB41" s="89">
        <f t="shared" si="156"/>
        <v>0</v>
      </c>
      <c r="BC41" s="89">
        <f t="shared" si="156"/>
        <v>0</v>
      </c>
      <c r="BD41" s="89">
        <f t="shared" si="156"/>
        <v>0</v>
      </c>
      <c r="BE41" s="89">
        <f t="shared" si="156"/>
        <v>0</v>
      </c>
      <c r="BF41" s="89">
        <f t="shared" si="156"/>
        <v>0</v>
      </c>
      <c r="BG41" s="89">
        <f t="shared" si="156"/>
        <v>0</v>
      </c>
      <c r="BH41" s="89">
        <f t="shared" si="156"/>
        <v>0</v>
      </c>
      <c r="BI41" s="89">
        <f t="shared" si="156"/>
        <v>0</v>
      </c>
      <c r="BJ41" s="89">
        <f t="shared" si="156"/>
        <v>0</v>
      </c>
      <c r="BK41" s="89">
        <f t="shared" si="156"/>
        <v>0</v>
      </c>
      <c r="BL41" s="89">
        <f t="shared" si="156"/>
        <v>15</v>
      </c>
      <c r="BM41" s="89">
        <f t="shared" si="156"/>
        <v>338770.152</v>
      </c>
      <c r="BN41" s="89">
        <f t="shared" si="156"/>
        <v>0</v>
      </c>
      <c r="BO41" s="89">
        <f t="shared" si="156"/>
        <v>0</v>
      </c>
      <c r="BP41" s="89">
        <f t="shared" si="156"/>
        <v>0</v>
      </c>
      <c r="BQ41" s="89">
        <f t="shared" si="156"/>
        <v>0</v>
      </c>
      <c r="BR41" s="89">
        <f t="shared" si="156"/>
        <v>0</v>
      </c>
      <c r="BS41" s="89">
        <f t="shared" si="156"/>
        <v>0</v>
      </c>
      <c r="BT41" s="89">
        <f t="shared" si="156"/>
        <v>0</v>
      </c>
      <c r="BU41" s="89">
        <f t="shared" si="156"/>
        <v>0</v>
      </c>
      <c r="BV41" s="89">
        <f t="shared" si="156"/>
        <v>0</v>
      </c>
      <c r="BW41" s="89">
        <f t="shared" si="156"/>
        <v>0</v>
      </c>
      <c r="BX41" s="50">
        <v>0</v>
      </c>
      <c r="BY41" s="89">
        <f t="shared" si="156"/>
        <v>0</v>
      </c>
      <c r="BZ41" s="89">
        <f t="shared" ref="BZ41:CZ41" si="157">SUM(BZ42:BZ43)</f>
        <v>0</v>
      </c>
      <c r="CA41" s="89">
        <f t="shared" si="157"/>
        <v>0</v>
      </c>
      <c r="CB41" s="89">
        <f t="shared" si="157"/>
        <v>0</v>
      </c>
      <c r="CC41" s="89">
        <f t="shared" si="157"/>
        <v>0</v>
      </c>
      <c r="CD41" s="89">
        <f t="shared" si="157"/>
        <v>0</v>
      </c>
      <c r="CE41" s="89">
        <f t="shared" si="157"/>
        <v>5</v>
      </c>
      <c r="CF41" s="89">
        <f t="shared" si="157"/>
        <v>121558.70159999999</v>
      </c>
      <c r="CG41" s="89">
        <f t="shared" si="157"/>
        <v>0</v>
      </c>
      <c r="CH41" s="89">
        <f t="shared" si="157"/>
        <v>0</v>
      </c>
      <c r="CI41" s="89">
        <f t="shared" si="157"/>
        <v>0</v>
      </c>
      <c r="CJ41" s="89">
        <f t="shared" si="157"/>
        <v>0</v>
      </c>
      <c r="CK41" s="89">
        <f t="shared" si="157"/>
        <v>0</v>
      </c>
      <c r="CL41" s="89">
        <f t="shared" si="157"/>
        <v>0</v>
      </c>
      <c r="CM41" s="89">
        <f t="shared" si="157"/>
        <v>0</v>
      </c>
      <c r="CN41" s="89">
        <f t="shared" si="157"/>
        <v>0</v>
      </c>
      <c r="CO41" s="89">
        <f t="shared" si="157"/>
        <v>0</v>
      </c>
      <c r="CP41" s="89">
        <f t="shared" si="157"/>
        <v>0</v>
      </c>
      <c r="CQ41" s="89">
        <f t="shared" si="157"/>
        <v>0</v>
      </c>
      <c r="CR41" s="89">
        <f t="shared" si="157"/>
        <v>0</v>
      </c>
      <c r="CS41" s="89">
        <f t="shared" si="157"/>
        <v>0</v>
      </c>
      <c r="CT41" s="89">
        <f t="shared" si="157"/>
        <v>0</v>
      </c>
      <c r="CU41" s="89"/>
      <c r="CV41" s="89"/>
      <c r="CW41" s="89"/>
      <c r="CX41" s="89"/>
      <c r="CY41" s="89">
        <f t="shared" si="157"/>
        <v>140</v>
      </c>
      <c r="CZ41" s="89">
        <f t="shared" si="157"/>
        <v>2907002.1735999999</v>
      </c>
      <c r="DF41" s="33"/>
    </row>
    <row r="42" spans="1:110" x14ac:dyDescent="0.25">
      <c r="A42" s="28"/>
      <c r="B42" s="28">
        <v>19</v>
      </c>
      <c r="C42" s="15" t="s">
        <v>149</v>
      </c>
      <c r="D42" s="16">
        <f>D40</f>
        <v>9860</v>
      </c>
      <c r="E42" s="16">
        <v>9959</v>
      </c>
      <c r="F42" s="17">
        <v>1.49</v>
      </c>
      <c r="G42" s="17"/>
      <c r="H42" s="29">
        <v>1</v>
      </c>
      <c r="I42" s="30"/>
      <c r="J42" s="16">
        <v>1.4</v>
      </c>
      <c r="K42" s="16">
        <v>1.68</v>
      </c>
      <c r="L42" s="16">
        <v>2.23</v>
      </c>
      <c r="M42" s="18">
        <v>2.57</v>
      </c>
      <c r="N42" s="21">
        <v>0</v>
      </c>
      <c r="O42" s="19">
        <f t="shared" ref="O42:O43" si="158">SUM(N42/12*9*$D42*$F42*$H42*$J42*O$10)+SUM(N42/12*3*$E42*$F42*$H42*$J42*O$10)</f>
        <v>0</v>
      </c>
      <c r="P42" s="21"/>
      <c r="Q42" s="19">
        <f t="shared" ref="Q42:Q43" si="159">SUM(P42/12*9*$D42*$F42*$H42*$J42*Q$10)+SUM(P42/12*3*$E42*$F42*$H42*$J42*Q$10)</f>
        <v>0</v>
      </c>
      <c r="R42" s="20"/>
      <c r="S42" s="19">
        <f t="shared" ref="S42:S43" si="160">SUM(R42/12*9*$D42*$F42*$H42*$J42*S$10)+SUM(R42/12*3*$E42*$F42*$H42*$J42*S$10)</f>
        <v>0</v>
      </c>
      <c r="T42" s="21">
        <v>0</v>
      </c>
      <c r="U42" s="19">
        <f t="shared" ref="U42:U43" si="161">SUM(T42/12*9*$D42*$F42*$H42*$J42*U$10)+SUM(T42/12*3*$E42*$F42*$H42*$J42*U$10)</f>
        <v>0</v>
      </c>
      <c r="V42" s="21">
        <v>0</v>
      </c>
      <c r="W42" s="19">
        <f t="shared" ref="W42:W43" si="162">SUM(V42/12*9*$D42*$F42*$H42*$J42*W$10)+SUM(V42/12*3*$E42*$F42*$H42*$J42*W$10)</f>
        <v>0</v>
      </c>
      <c r="X42" s="21">
        <v>0</v>
      </c>
      <c r="Y42" s="19">
        <f t="shared" ref="Y42:Y43" si="163">SUM(X42/12*9*$D42*$F42*$H42*$J42*Y$10)+SUM(X42/12*3*$E42*$F42*$H42*$J42*Y$10)</f>
        <v>0</v>
      </c>
      <c r="Z42" s="21"/>
      <c r="AA42" s="19">
        <f t="shared" ref="AA42:AA43" si="164">SUM(Z42/12*9*$D42*$F42*$H42*$J42*AA$10)+SUM(Z42/12*3*$E42*$F42*$H42*$J42*AA$10)</f>
        <v>0</v>
      </c>
      <c r="AB42" s="21">
        <v>0</v>
      </c>
      <c r="AC42" s="19">
        <f t="shared" ref="AC42:AC43" si="165">SUM(AB42/12*9*$D42*$F42*$H42*$J42*AC$10)+SUM(AB42/12*3*$E42*$F42*$H42*$J42*AC$10)</f>
        <v>0</v>
      </c>
      <c r="AD42" s="20"/>
      <c r="AE42" s="19">
        <f t="shared" ref="AE42:AE43" si="166">SUM(AD42/12*9*$D42*$F42*$H42*$J42*AE$10)+SUM(AD42/12*3*$E42*$F42*$H42*$J42*AE$10)</f>
        <v>0</v>
      </c>
      <c r="AF42" s="21">
        <v>0</v>
      </c>
      <c r="AG42" s="19">
        <f t="shared" ref="AG42:AG43" si="167">SUM(AF42/12*9*$D42*$F42*$H42*$J42*AG$10)+SUM(AF42/12*3*$E42*$F42*$H42*$J42*AG$10)</f>
        <v>0</v>
      </c>
      <c r="AH42" s="21">
        <v>0</v>
      </c>
      <c r="AI42" s="19">
        <f t="shared" ref="AI42:AI43" si="168">SUM(AH42/12*9*$D42*$F42*$H42*$J42*AI$10)+SUM(AH42/12*3*$E42*$F42*$H42*$J42*AI$10)</f>
        <v>0</v>
      </c>
      <c r="AJ42" s="21"/>
      <c r="AK42" s="19">
        <f t="shared" ref="AK42:AK43" si="169">SUM(AJ42/12*9*$D42*$F42*$H42*$J42*AK$10)+SUM(AJ42/12*3*$E42*$F42*$H42*$J42*AK$10)</f>
        <v>0</v>
      </c>
      <c r="AL42" s="21">
        <v>0</v>
      </c>
      <c r="AM42" s="19">
        <f t="shared" ref="AM42:AM43" si="170">SUM(AL42/12*9*$D42*$F42*$H42*$K42*AM$10)+SUM(AL42/12*3*$E42*$F42*$H42*$K42*AM$10)</f>
        <v>0</v>
      </c>
      <c r="AN42" s="21">
        <v>0</v>
      </c>
      <c r="AO42" s="19">
        <f t="shared" ref="AO42:AO43" si="171">SUM(AN42/12*9*$D42*$F42*$H42*$K42*AO$10)+SUM(AN42/12*3*$E42*$F42*$H42*$K42*AO$10)</f>
        <v>0</v>
      </c>
      <c r="AP42" s="21">
        <v>0</v>
      </c>
      <c r="AQ42" s="19">
        <f t="shared" ref="AQ42:AQ43" si="172">SUM(AP42/12*9*$D42*$F42*$H42*$K42*AQ$10)+SUM(AP42/12*3*$E42*$F42*$H42*$K42*AQ$10)</f>
        <v>0</v>
      </c>
      <c r="AR42" s="21">
        <v>0</v>
      </c>
      <c r="AS42" s="19">
        <f t="shared" ref="AS42:AS43" si="173">SUM(AR42/12*9*$D42*$F42*$H42*$K42*AS$10)+SUM(AR42/12*3*$E42*$F42*$H42*$K42*AS$10)</f>
        <v>0</v>
      </c>
      <c r="AT42" s="21">
        <v>0</v>
      </c>
      <c r="AU42" s="19">
        <f t="shared" ref="AU42:AU43" si="174">SUM(AT42/12*9*$D42*$F42*$H42*$K42*AU$10)+SUM(AT42/12*3*$E42*$F42*$H42*$K42*AU$10)</f>
        <v>0</v>
      </c>
      <c r="AV42" s="21">
        <v>0</v>
      </c>
      <c r="AW42" s="19">
        <f t="shared" ref="AW42:AW43" si="175">SUM(AV42/12*9*$D42*$F42*$H42*$K42*AW$10)+SUM(AV42/12*3*$E42*$F42*$H42*$K42*AW$10)</f>
        <v>0</v>
      </c>
      <c r="AX42" s="31"/>
      <c r="AY42" s="19">
        <f t="shared" ref="AY42:AY43" si="176">SUM(AX42/12*9*$D42*$F42*$H42*$K42*AY$10)+SUM(AX42/12*3*$E42*$F42*$H42*$K42*AY$10)</f>
        <v>0</v>
      </c>
      <c r="AZ42" s="21"/>
      <c r="BA42" s="19">
        <f t="shared" ref="BA42:BA43" si="177">SUM(AZ42/12*9*$D42*$F42*$H42*$J42*BA$10)+SUM(AZ42/12*3*$E42*$F42*$H42*$J42*BA$10)</f>
        <v>0</v>
      </c>
      <c r="BB42" s="21"/>
      <c r="BC42" s="19">
        <f t="shared" ref="BC42:BC43" si="178">SUM(BB42/12*9*$D42*$F42*$H42*$J42*BC$10)+SUM(BB42/12*3*$E42*$F42*$H42*$J42*BC$10)</f>
        <v>0</v>
      </c>
      <c r="BD42" s="21"/>
      <c r="BE42" s="19">
        <f t="shared" ref="BE42:BE43" si="179">SUM(BD42/12*9*$D42*$F42*$H42*$J42*BE$10)+SUM(BD42/12*3*$E42*$F42*$H42*$J42*BE$10)</f>
        <v>0</v>
      </c>
      <c r="BF42" s="21">
        <v>0</v>
      </c>
      <c r="BG42" s="19">
        <f t="shared" ref="BG42:BG43" si="180">SUM(BF42/12*9*$D42*$F42*$H42*$J42*BG$10)+SUM(BF42/12*3*$E42*$F42*$H42*$J42*BG$10)</f>
        <v>0</v>
      </c>
      <c r="BH42" s="21">
        <v>0</v>
      </c>
      <c r="BI42" s="19">
        <f t="shared" ref="BI42:BI43" si="181">SUM(BH42/12*9*$D42*$F42*$H42*$J42*BI$10)+SUM(BH42/12*3*$E42*$F42*$H42*$J42*BI$10)</f>
        <v>0</v>
      </c>
      <c r="BJ42" s="21"/>
      <c r="BK42" s="19">
        <f t="shared" ref="BK42:BK43" si="182">SUM(BJ42/12*9*$D42*$F42*$H42*$K42*BK$10)+SUM(BJ42/12*3*$E42*$F42*$H42*$K42*BK$10)</f>
        <v>0</v>
      </c>
      <c r="BL42" s="21">
        <v>0</v>
      </c>
      <c r="BM42" s="19">
        <f t="shared" ref="BM42:BM43" si="183">SUM(BL42/12*9*$D42*$F42*$H42*$K42*BM$10)+SUM(BL42/12*3*$E42*$F42*$H42*$K42*BM$10)</f>
        <v>0</v>
      </c>
      <c r="BN42" s="21"/>
      <c r="BO42" s="19">
        <f t="shared" ref="BO42:BO43" si="184">SUM(BN42/12*9*$D42*$F42*$H42*$J42*BO$10)+SUM(BN42/12*3*$E42*$F42*$H42*$J42*BO$10)</f>
        <v>0</v>
      </c>
      <c r="BP42" s="21"/>
      <c r="BQ42" s="19">
        <f t="shared" ref="BQ42:BQ43" si="185">SUM(BP42/12*9*$D42*$F42*$H42*$K42*BQ$10)+SUM(BP42/12*3*$E42*$F42*$H42*$K42*BQ$10)</f>
        <v>0</v>
      </c>
      <c r="BR42" s="21">
        <v>0</v>
      </c>
      <c r="BS42" s="19">
        <f t="shared" ref="BS42:BS43" si="186">SUM(BR42/12*9*$D42*$F42*$H42*$J42*BS$10)+SUM(BR42/12*3*$E42*$F42*$H42*$J42*BS$10)</f>
        <v>0</v>
      </c>
      <c r="BT42" s="21">
        <v>0</v>
      </c>
      <c r="BU42" s="19">
        <f t="shared" ref="BU42:BU43" si="187">SUM(BT42/12*9*$D42*$F42*$H42*$J42*BU$10)+SUM(BT42/12*3*$E42*$F42*$H42*$J42*BU$10)</f>
        <v>0</v>
      </c>
      <c r="BV42" s="21">
        <v>0</v>
      </c>
      <c r="BW42" s="19">
        <f t="shared" ref="BW42:BW43" si="188">SUM(BV42/12*9*$D42*$F42*$H42*$K42*BW$10)+SUM(BV42/12*3*$E42*$F42*$H42*$K42*BW$10)</f>
        <v>0</v>
      </c>
      <c r="BX42" s="19">
        <v>0</v>
      </c>
      <c r="BY42" s="21">
        <v>0</v>
      </c>
      <c r="BZ42" s="19">
        <f t="shared" ref="BZ42:BZ43" si="189">SUM(BY42/12*9*$D42*$F42*$H42*$K42*BZ$10)+SUM(BY42/12*3*$E42*$F42*$H42*$K42*BZ$10)</f>
        <v>0</v>
      </c>
      <c r="CA42" s="31"/>
      <c r="CB42" s="19">
        <f t="shared" ref="CB42:CB43" si="190">SUM(CA42/12*9*$D42*$F42*$H42*$K42*CB$10)+SUM(CA42/12*3*$E42*$F42*$H42*$K42*CB$10)</f>
        <v>0</v>
      </c>
      <c r="CC42" s="31"/>
      <c r="CD42" s="19">
        <f t="shared" ref="CD42:CD43" si="191">SUM(CC42/12*9*$D42*$F42*$H42*$K42*CD$10)+SUM(CC42/12*3*$E42*$F42*$H42*$K42*CD$10)</f>
        <v>0</v>
      </c>
      <c r="CE42" s="21">
        <v>4</v>
      </c>
      <c r="CF42" s="19">
        <f t="shared" ref="CF42:CF43" si="192">SUM(CE42/12*9*$D42*$F42*$H42*$K42*CF$10)+SUM(CE42/12*3*$E42*$F42*$H42*$K42*CF$10)</f>
        <v>98974.024799999985</v>
      </c>
      <c r="CG42" s="21">
        <v>0</v>
      </c>
      <c r="CH42" s="19">
        <f t="shared" ref="CH42:CH43" si="193">SUM(CG42/12*9*$D42*$F42*$H42*$J42*CH$10)+SUM(CG42/12*3*$E42*$F42*$H42*$J42*CH$10)</f>
        <v>0</v>
      </c>
      <c r="CI42" s="21"/>
      <c r="CJ42" s="19">
        <f t="shared" ref="CJ42:CJ43" si="194">SUM(CI42/12*9*$D42*$F42*$H42*$J42*CJ$10)+SUM(CI42/12*3*$E42*$F42*$H42*$J42*CJ$10)</f>
        <v>0</v>
      </c>
      <c r="CK42" s="21">
        <v>0</v>
      </c>
      <c r="CL42" s="19">
        <f t="shared" ref="CL42:CL43" si="195">SUM(CK42/12*9*$D42*$F42*$H42*$J42*CL$10)+SUM(CK42/12*3*$E42*$F42*$H42*$J42*CL$10)</f>
        <v>0</v>
      </c>
      <c r="CM42" s="21"/>
      <c r="CN42" s="19">
        <f t="shared" ref="CN42:CN43" si="196">SUM(CM42/12*9*$D42*$F42*$H42*$K42*CN$10)+SUM(CM42/12*3*$E42*$F42*$H42*$K42*CN$10)</f>
        <v>0</v>
      </c>
      <c r="CO42" s="21">
        <v>0</v>
      </c>
      <c r="CP42" s="19">
        <f t="shared" ref="CP42:CP43" si="197">SUM(CO42/12*9*$D42*$F42*$H42*$K42*CP$10)+SUM(CO42/12*3*$E42*$F42*$H42*$K42*CP$10)</f>
        <v>0</v>
      </c>
      <c r="CQ42" s="21">
        <v>0</v>
      </c>
      <c r="CR42" s="19">
        <f t="shared" ref="CR42:CR43" si="198">SUM(CQ42/12*9*$D42*$F42*$H42*$M42*CR$10)+SUM(CQ42/12*3*$E42*$F42*$H42*$M42*CR$10)</f>
        <v>0</v>
      </c>
      <c r="CS42" s="21">
        <v>0</v>
      </c>
      <c r="CT42" s="19">
        <f t="shared" ref="CT42:CT43" si="199">SUM(CS42/12*9*$D42*$F42*$H42*$L42*CT$10)+SUM(CS42/12*3*$E42*$F42*$H42*$L42*CT$10)</f>
        <v>0</v>
      </c>
      <c r="CU42" s="19"/>
      <c r="CV42" s="19"/>
      <c r="CW42" s="19"/>
      <c r="CX42" s="19"/>
      <c r="CY42" s="55">
        <f>SUM(AD42,R42,T42,AB42,N42,V42,P42,BF42,BT42,CG42,CK42,BH42,CI42,AF42,AZ42,BB42,AH42,BD42,BR42,AJ42,X42,CO42,BJ42,CM42,BL42,BY42,CC42,BV42,CA42,AL42,AN42,AP42,AR42,AT42,AX42,AV42,BP42,CS42,CQ42,CE42,Z42,BN42)</f>
        <v>4</v>
      </c>
      <c r="CZ42" s="55">
        <f>SUM(AE42,S42,U42,AC42,O42,W42,Q42,BG42,BU42,CH42,CL42,BI42,CJ42,AG42,BA42,BC42,AI42,BE42,BS42,AK42,Y42,CP42,BK42,CN42,BM42,BZ42,CD42,BW42,CB42,AM42,AO42,AQ42,AS42,AU42,AY42,AW42,BQ42,CT42,CR42,CF42,AA42,BO42)</f>
        <v>98974.024799999985</v>
      </c>
      <c r="DF42" s="33"/>
    </row>
    <row r="43" spans="1:110" ht="30" x14ac:dyDescent="0.25">
      <c r="A43" s="28"/>
      <c r="B43" s="28">
        <v>20</v>
      </c>
      <c r="C43" s="22" t="s">
        <v>150</v>
      </c>
      <c r="D43" s="16">
        <f>D152</f>
        <v>9860</v>
      </c>
      <c r="E43" s="16">
        <v>9959</v>
      </c>
      <c r="F43" s="17">
        <v>1.36</v>
      </c>
      <c r="G43" s="17"/>
      <c r="H43" s="29">
        <v>1</v>
      </c>
      <c r="I43" s="30"/>
      <c r="J43" s="16">
        <v>1.4</v>
      </c>
      <c r="K43" s="16">
        <v>1.68</v>
      </c>
      <c r="L43" s="16">
        <v>2.23</v>
      </c>
      <c r="M43" s="18">
        <v>2.57</v>
      </c>
      <c r="N43" s="21"/>
      <c r="O43" s="19">
        <f t="shared" si="158"/>
        <v>0</v>
      </c>
      <c r="P43" s="21">
        <v>2</v>
      </c>
      <c r="Q43" s="19">
        <f t="shared" si="159"/>
        <v>37641.127999999997</v>
      </c>
      <c r="R43" s="20"/>
      <c r="S43" s="19">
        <f t="shared" si="160"/>
        <v>0</v>
      </c>
      <c r="T43" s="21">
        <v>8</v>
      </c>
      <c r="U43" s="19">
        <f t="shared" si="161"/>
        <v>150564.51199999999</v>
      </c>
      <c r="V43" s="21"/>
      <c r="W43" s="19">
        <f t="shared" si="162"/>
        <v>0</v>
      </c>
      <c r="X43" s="21"/>
      <c r="Y43" s="19">
        <f t="shared" si="163"/>
        <v>0</v>
      </c>
      <c r="Z43" s="21"/>
      <c r="AA43" s="19">
        <f t="shared" si="164"/>
        <v>0</v>
      </c>
      <c r="AB43" s="21"/>
      <c r="AC43" s="19">
        <f t="shared" si="165"/>
        <v>0</v>
      </c>
      <c r="AD43" s="20">
        <v>60</v>
      </c>
      <c r="AE43" s="19">
        <f t="shared" si="166"/>
        <v>1129233.8399999999</v>
      </c>
      <c r="AF43" s="21"/>
      <c r="AG43" s="19">
        <f t="shared" si="167"/>
        <v>0</v>
      </c>
      <c r="AH43" s="21"/>
      <c r="AI43" s="19">
        <f t="shared" si="168"/>
        <v>0</v>
      </c>
      <c r="AJ43" s="21"/>
      <c r="AK43" s="19">
        <f t="shared" si="169"/>
        <v>0</v>
      </c>
      <c r="AL43" s="21"/>
      <c r="AM43" s="19">
        <f t="shared" si="170"/>
        <v>0</v>
      </c>
      <c r="AN43" s="21"/>
      <c r="AO43" s="19">
        <f t="shared" si="171"/>
        <v>0</v>
      </c>
      <c r="AP43" s="21"/>
      <c r="AQ43" s="19">
        <f t="shared" si="172"/>
        <v>0</v>
      </c>
      <c r="AR43" s="21">
        <v>10</v>
      </c>
      <c r="AS43" s="19">
        <f t="shared" si="173"/>
        <v>225846.76799999998</v>
      </c>
      <c r="AT43" s="21"/>
      <c r="AU43" s="19">
        <f t="shared" si="174"/>
        <v>0</v>
      </c>
      <c r="AV43" s="21"/>
      <c r="AW43" s="19">
        <f t="shared" si="175"/>
        <v>0</v>
      </c>
      <c r="AX43" s="31">
        <v>40</v>
      </c>
      <c r="AY43" s="19">
        <f t="shared" si="176"/>
        <v>903387.07199999993</v>
      </c>
      <c r="AZ43" s="21"/>
      <c r="BA43" s="19">
        <f t="shared" si="177"/>
        <v>0</v>
      </c>
      <c r="BB43" s="21"/>
      <c r="BC43" s="19">
        <f t="shared" si="178"/>
        <v>0</v>
      </c>
      <c r="BD43" s="21"/>
      <c r="BE43" s="19">
        <f t="shared" si="179"/>
        <v>0</v>
      </c>
      <c r="BF43" s="21"/>
      <c r="BG43" s="19">
        <f t="shared" si="180"/>
        <v>0</v>
      </c>
      <c r="BH43" s="21"/>
      <c r="BI43" s="19">
        <f t="shared" si="181"/>
        <v>0</v>
      </c>
      <c r="BJ43" s="21"/>
      <c r="BK43" s="19">
        <f t="shared" si="182"/>
        <v>0</v>
      </c>
      <c r="BL43" s="21">
        <v>15</v>
      </c>
      <c r="BM43" s="19">
        <f t="shared" si="183"/>
        <v>338770.152</v>
      </c>
      <c r="BN43" s="21"/>
      <c r="BO43" s="19">
        <f t="shared" si="184"/>
        <v>0</v>
      </c>
      <c r="BP43" s="21"/>
      <c r="BQ43" s="19">
        <f t="shared" si="185"/>
        <v>0</v>
      </c>
      <c r="BR43" s="21"/>
      <c r="BS43" s="19">
        <f t="shared" si="186"/>
        <v>0</v>
      </c>
      <c r="BT43" s="21"/>
      <c r="BU43" s="19">
        <f t="shared" si="187"/>
        <v>0</v>
      </c>
      <c r="BV43" s="21"/>
      <c r="BW43" s="19">
        <f t="shared" si="188"/>
        <v>0</v>
      </c>
      <c r="BX43" s="19">
        <v>0</v>
      </c>
      <c r="BY43" s="21"/>
      <c r="BZ43" s="19">
        <f t="shared" si="189"/>
        <v>0</v>
      </c>
      <c r="CA43" s="21"/>
      <c r="CB43" s="19">
        <f t="shared" si="190"/>
        <v>0</v>
      </c>
      <c r="CC43" s="21"/>
      <c r="CD43" s="19">
        <f t="shared" si="191"/>
        <v>0</v>
      </c>
      <c r="CE43" s="21">
        <v>1</v>
      </c>
      <c r="CF43" s="19">
        <f t="shared" si="192"/>
        <v>22584.676800000001</v>
      </c>
      <c r="CG43" s="21"/>
      <c r="CH43" s="19">
        <f t="shared" si="193"/>
        <v>0</v>
      </c>
      <c r="CI43" s="21"/>
      <c r="CJ43" s="19">
        <f t="shared" si="194"/>
        <v>0</v>
      </c>
      <c r="CK43" s="21"/>
      <c r="CL43" s="19">
        <f t="shared" si="195"/>
        <v>0</v>
      </c>
      <c r="CM43" s="21"/>
      <c r="CN43" s="19">
        <f t="shared" si="196"/>
        <v>0</v>
      </c>
      <c r="CO43" s="21"/>
      <c r="CP43" s="19">
        <f t="shared" si="197"/>
        <v>0</v>
      </c>
      <c r="CQ43" s="21"/>
      <c r="CR43" s="19">
        <f t="shared" si="198"/>
        <v>0</v>
      </c>
      <c r="CS43" s="21"/>
      <c r="CT43" s="19">
        <f t="shared" si="199"/>
        <v>0</v>
      </c>
      <c r="CU43" s="19"/>
      <c r="CV43" s="19"/>
      <c r="CW43" s="19"/>
      <c r="CX43" s="19"/>
      <c r="CY43" s="55">
        <f>SUM(AD43,R43,T43,AB43,N43,V43,P43,BF43,BT43,CG43,CK43,BH43,CI43,AF43,AZ43,BB43,AH43,BD43,BR43,AJ43,X43,CO43,BJ43,CM43,BL43,BY43,CC43,BV43,CA43,AL43,AN43,AP43,AR43,AT43,AX43,AV43,BP43,CS43,CQ43,CE43,Z43,BN43)</f>
        <v>136</v>
      </c>
      <c r="CZ43" s="55">
        <f>SUM(AE43,S43,U43,AC43,O43,W43,Q43,BG43,BU43,CH43,CL43,BI43,CJ43,AG43,BA43,BC43,AI43,BE43,BS43,AK43,Y43,CP43,BK43,CN43,BM43,BZ43,CD43,BW43,CB43,AM43,AO43,AQ43,AS43,AU43,AY43,AW43,BQ43,CT43,CR43,CF43,AA43,BO43)</f>
        <v>2808028.1488000001</v>
      </c>
      <c r="DF43" s="33"/>
    </row>
    <row r="44" spans="1:110" s="61" customFormat="1" x14ac:dyDescent="0.25">
      <c r="A44" s="78">
        <v>12</v>
      </c>
      <c r="B44" s="78"/>
      <c r="C44" s="79" t="s">
        <v>151</v>
      </c>
      <c r="D44" s="80"/>
      <c r="E44" s="81">
        <v>9959</v>
      </c>
      <c r="F44" s="82">
        <v>0.92</v>
      </c>
      <c r="G44" s="82"/>
      <c r="H44" s="83">
        <v>1</v>
      </c>
      <c r="I44" s="84"/>
      <c r="J44" s="80">
        <v>1.4</v>
      </c>
      <c r="K44" s="80">
        <v>1.68</v>
      </c>
      <c r="L44" s="80">
        <v>2.23</v>
      </c>
      <c r="M44" s="85">
        <v>2.57</v>
      </c>
      <c r="N44" s="89">
        <f t="shared" ref="N44:BY44" si="200">SUM(N45:N54)</f>
        <v>0</v>
      </c>
      <c r="O44" s="89">
        <f t="shared" si="200"/>
        <v>0</v>
      </c>
      <c r="P44" s="89">
        <f t="shared" si="200"/>
        <v>23</v>
      </c>
      <c r="Q44" s="89">
        <f t="shared" si="200"/>
        <v>203843.31449999998</v>
      </c>
      <c r="R44" s="89">
        <f t="shared" si="200"/>
        <v>0</v>
      </c>
      <c r="S44" s="89">
        <f t="shared" si="200"/>
        <v>0</v>
      </c>
      <c r="T44" s="89">
        <f t="shared" si="200"/>
        <v>0</v>
      </c>
      <c r="U44" s="89">
        <f t="shared" si="200"/>
        <v>0</v>
      </c>
      <c r="V44" s="89">
        <f t="shared" si="200"/>
        <v>0</v>
      </c>
      <c r="W44" s="89">
        <f t="shared" si="200"/>
        <v>0</v>
      </c>
      <c r="X44" s="89">
        <f t="shared" si="200"/>
        <v>10</v>
      </c>
      <c r="Y44" s="89">
        <f t="shared" si="200"/>
        <v>134234.905</v>
      </c>
      <c r="Z44" s="89">
        <f t="shared" si="200"/>
        <v>0</v>
      </c>
      <c r="AA44" s="89">
        <f t="shared" si="200"/>
        <v>0</v>
      </c>
      <c r="AB44" s="89">
        <f t="shared" si="200"/>
        <v>0</v>
      </c>
      <c r="AC44" s="89">
        <f t="shared" si="200"/>
        <v>0</v>
      </c>
      <c r="AD44" s="89">
        <f t="shared" si="200"/>
        <v>0</v>
      </c>
      <c r="AE44" s="89">
        <f t="shared" si="200"/>
        <v>0</v>
      </c>
      <c r="AF44" s="89">
        <f t="shared" si="200"/>
        <v>115</v>
      </c>
      <c r="AG44" s="89">
        <f t="shared" si="200"/>
        <v>926497.61749999993</v>
      </c>
      <c r="AH44" s="89">
        <f t="shared" si="200"/>
        <v>0</v>
      </c>
      <c r="AI44" s="89">
        <f t="shared" si="200"/>
        <v>0</v>
      </c>
      <c r="AJ44" s="89">
        <f t="shared" si="200"/>
        <v>0</v>
      </c>
      <c r="AK44" s="89">
        <f t="shared" si="200"/>
        <v>0</v>
      </c>
      <c r="AL44" s="89">
        <f t="shared" si="200"/>
        <v>0</v>
      </c>
      <c r="AM44" s="89">
        <f t="shared" si="200"/>
        <v>0</v>
      </c>
      <c r="AN44" s="89">
        <f t="shared" si="200"/>
        <v>0</v>
      </c>
      <c r="AO44" s="89">
        <f t="shared" si="200"/>
        <v>0</v>
      </c>
      <c r="AP44" s="89">
        <f t="shared" si="200"/>
        <v>150</v>
      </c>
      <c r="AQ44" s="89">
        <f t="shared" si="200"/>
        <v>1543563.0209999999</v>
      </c>
      <c r="AR44" s="89">
        <f t="shared" si="200"/>
        <v>0</v>
      </c>
      <c r="AS44" s="89">
        <f t="shared" si="200"/>
        <v>0</v>
      </c>
      <c r="AT44" s="89">
        <f t="shared" si="200"/>
        <v>0</v>
      </c>
      <c r="AU44" s="89">
        <f t="shared" si="200"/>
        <v>0</v>
      </c>
      <c r="AV44" s="89">
        <f t="shared" si="200"/>
        <v>13</v>
      </c>
      <c r="AW44" s="89">
        <f t="shared" si="200"/>
        <v>144143.37839999999</v>
      </c>
      <c r="AX44" s="89">
        <f t="shared" si="200"/>
        <v>0</v>
      </c>
      <c r="AY44" s="89">
        <f t="shared" si="200"/>
        <v>0</v>
      </c>
      <c r="AZ44" s="89">
        <f t="shared" si="200"/>
        <v>0</v>
      </c>
      <c r="BA44" s="89">
        <f t="shared" si="200"/>
        <v>0</v>
      </c>
      <c r="BB44" s="89">
        <f t="shared" si="200"/>
        <v>0</v>
      </c>
      <c r="BC44" s="89">
        <f t="shared" si="200"/>
        <v>0</v>
      </c>
      <c r="BD44" s="89">
        <f t="shared" si="200"/>
        <v>0</v>
      </c>
      <c r="BE44" s="89">
        <f t="shared" si="200"/>
        <v>0</v>
      </c>
      <c r="BF44" s="89">
        <f t="shared" si="200"/>
        <v>3</v>
      </c>
      <c r="BG44" s="89">
        <f t="shared" si="200"/>
        <v>40270.4715</v>
      </c>
      <c r="BH44" s="89">
        <f t="shared" si="200"/>
        <v>0</v>
      </c>
      <c r="BI44" s="89">
        <f t="shared" si="200"/>
        <v>0</v>
      </c>
      <c r="BJ44" s="89">
        <f t="shared" si="200"/>
        <v>0</v>
      </c>
      <c r="BK44" s="89">
        <f t="shared" si="200"/>
        <v>0</v>
      </c>
      <c r="BL44" s="89">
        <f t="shared" si="200"/>
        <v>23</v>
      </c>
      <c r="BM44" s="89">
        <f t="shared" si="200"/>
        <v>292770.47939999995</v>
      </c>
      <c r="BN44" s="89">
        <f t="shared" si="200"/>
        <v>0</v>
      </c>
      <c r="BO44" s="89">
        <f t="shared" si="200"/>
        <v>0</v>
      </c>
      <c r="BP44" s="89">
        <f t="shared" si="200"/>
        <v>1</v>
      </c>
      <c r="BQ44" s="89">
        <f t="shared" si="200"/>
        <v>8635.3176000000003</v>
      </c>
      <c r="BR44" s="89">
        <f t="shared" si="200"/>
        <v>0</v>
      </c>
      <c r="BS44" s="89">
        <f t="shared" si="200"/>
        <v>0</v>
      </c>
      <c r="BT44" s="89">
        <f t="shared" si="200"/>
        <v>0</v>
      </c>
      <c r="BU44" s="89">
        <f t="shared" si="200"/>
        <v>0</v>
      </c>
      <c r="BV44" s="89">
        <f t="shared" si="200"/>
        <v>0</v>
      </c>
      <c r="BW44" s="89">
        <f t="shared" si="200"/>
        <v>0</v>
      </c>
      <c r="BX44" s="50">
        <v>3.4285714285714284</v>
      </c>
      <c r="BY44" s="89">
        <f t="shared" si="200"/>
        <v>3</v>
      </c>
      <c r="BZ44" s="89">
        <f t="shared" ref="BZ44:CZ44" si="201">SUM(BZ45:BZ54)</f>
        <v>37696.482600000003</v>
      </c>
      <c r="CA44" s="89">
        <f t="shared" si="201"/>
        <v>0</v>
      </c>
      <c r="CB44" s="89">
        <f t="shared" si="201"/>
        <v>0</v>
      </c>
      <c r="CC44" s="89">
        <f t="shared" si="201"/>
        <v>50</v>
      </c>
      <c r="CD44" s="89">
        <f t="shared" si="201"/>
        <v>529577.45819999999</v>
      </c>
      <c r="CE44" s="89">
        <f t="shared" si="201"/>
        <v>121</v>
      </c>
      <c r="CF44" s="89">
        <f t="shared" si="201"/>
        <v>1302106.2557999999</v>
      </c>
      <c r="CG44" s="89">
        <f t="shared" si="201"/>
        <v>10</v>
      </c>
      <c r="CH44" s="89">
        <f t="shared" si="201"/>
        <v>98807.960999999996</v>
      </c>
      <c r="CI44" s="89">
        <f t="shared" si="201"/>
        <v>88</v>
      </c>
      <c r="CJ44" s="89">
        <f t="shared" si="201"/>
        <v>808315.54650000005</v>
      </c>
      <c r="CK44" s="89">
        <f t="shared" si="201"/>
        <v>0</v>
      </c>
      <c r="CL44" s="89">
        <f t="shared" si="201"/>
        <v>0</v>
      </c>
      <c r="CM44" s="89">
        <f t="shared" si="201"/>
        <v>36</v>
      </c>
      <c r="CN44" s="89">
        <f t="shared" si="201"/>
        <v>676543.92119999998</v>
      </c>
      <c r="CO44" s="89">
        <f t="shared" si="201"/>
        <v>4</v>
      </c>
      <c r="CP44" s="89">
        <f t="shared" si="201"/>
        <v>64432.754399999998</v>
      </c>
      <c r="CQ44" s="89">
        <f t="shared" si="201"/>
        <v>2</v>
      </c>
      <c r="CR44" s="89">
        <f t="shared" si="201"/>
        <v>26419.959800000001</v>
      </c>
      <c r="CS44" s="89">
        <f t="shared" si="201"/>
        <v>16</v>
      </c>
      <c r="CT44" s="89">
        <f t="shared" si="201"/>
        <v>282591.16385000001</v>
      </c>
      <c r="CU44" s="89"/>
      <c r="CV44" s="89"/>
      <c r="CW44" s="89"/>
      <c r="CX44" s="89"/>
      <c r="CY44" s="89">
        <f t="shared" si="201"/>
        <v>668</v>
      </c>
      <c r="CZ44" s="89">
        <f t="shared" si="201"/>
        <v>7120450.00825</v>
      </c>
      <c r="DF44" s="33"/>
    </row>
    <row r="45" spans="1:110" ht="30" customHeight="1" x14ac:dyDescent="0.25">
      <c r="A45" s="28"/>
      <c r="B45" s="28">
        <v>21</v>
      </c>
      <c r="C45" s="22" t="s">
        <v>152</v>
      </c>
      <c r="D45" s="16">
        <f>D154</f>
        <v>9860</v>
      </c>
      <c r="E45" s="16">
        <v>9959</v>
      </c>
      <c r="F45" s="17">
        <v>2.75</v>
      </c>
      <c r="G45" s="17"/>
      <c r="H45" s="29">
        <v>1</v>
      </c>
      <c r="I45" s="30"/>
      <c r="J45" s="16">
        <v>1.4</v>
      </c>
      <c r="K45" s="16">
        <v>1.68</v>
      </c>
      <c r="L45" s="16">
        <v>2.23</v>
      </c>
      <c r="M45" s="18">
        <v>2.57</v>
      </c>
      <c r="N45" s="21"/>
      <c r="O45" s="19">
        <f t="shared" ref="O45:O54" si="202">SUM(N45/12*9*$D45*$F45*$H45*$J45*O$10)+SUM(N45/12*3*$E45*$F45*$H45*$J45*O$10)</f>
        <v>0</v>
      </c>
      <c r="P45" s="21"/>
      <c r="Q45" s="19">
        <f t="shared" ref="Q45:Q54" si="203">SUM(P45/12*9*$D45*$F45*$H45*$J45*Q$10)+SUM(P45/12*3*$E45*$F45*$H45*$J45*Q$10)</f>
        <v>0</v>
      </c>
      <c r="R45" s="20"/>
      <c r="S45" s="19">
        <f t="shared" ref="S45:S54" si="204">SUM(R45/12*9*$D45*$F45*$H45*$J45*S$10)+SUM(R45/12*3*$E45*$F45*$H45*$J45*S$10)</f>
        <v>0</v>
      </c>
      <c r="T45" s="21"/>
      <c r="U45" s="19">
        <f t="shared" ref="U45:U54" si="205">SUM(T45/12*9*$D45*$F45*$H45*$J45*U$10)+SUM(T45/12*3*$E45*$F45*$H45*$J45*U$10)</f>
        <v>0</v>
      </c>
      <c r="V45" s="21"/>
      <c r="W45" s="19">
        <f t="shared" ref="W45:W54" si="206">SUM(V45/12*9*$D45*$F45*$H45*$J45*W$10)+SUM(V45/12*3*$E45*$F45*$H45*$J45*W$10)</f>
        <v>0</v>
      </c>
      <c r="X45" s="21"/>
      <c r="Y45" s="19">
        <f t="shared" ref="Y45:Y54" si="207">SUM(X45/12*9*$D45*$F45*$H45*$J45*Y$10)+SUM(X45/12*3*$E45*$F45*$H45*$J45*Y$10)</f>
        <v>0</v>
      </c>
      <c r="Z45" s="21"/>
      <c r="AA45" s="19">
        <f t="shared" ref="AA45:AA54" si="208">SUM(Z45/12*9*$D45*$F45*$H45*$J45*AA$10)+SUM(Z45/12*3*$E45*$F45*$H45*$J45*AA$10)</f>
        <v>0</v>
      </c>
      <c r="AB45" s="21"/>
      <c r="AC45" s="19">
        <f t="shared" ref="AC45:AC54" si="209">SUM(AB45/12*9*$D45*$F45*$H45*$J45*AC$10)+SUM(AB45/12*3*$E45*$F45*$H45*$J45*AC$10)</f>
        <v>0</v>
      </c>
      <c r="AD45" s="20"/>
      <c r="AE45" s="19">
        <f t="shared" ref="AE45:AE54" si="210">SUM(AD45/12*9*$D45*$F45*$H45*$J45*AE$10)+SUM(AD45/12*3*$E45*$F45*$H45*$J45*AE$10)</f>
        <v>0</v>
      </c>
      <c r="AF45" s="21"/>
      <c r="AG45" s="19">
        <f t="shared" ref="AG45:AG54" si="211">SUM(AF45/12*9*$D45*$F45*$H45*$J45*AG$10)+SUM(AF45/12*3*$E45*$F45*$H45*$J45*AG$10)</f>
        <v>0</v>
      </c>
      <c r="AH45" s="21"/>
      <c r="AI45" s="19">
        <f t="shared" ref="AI45:AI54" si="212">SUM(AH45/12*9*$D45*$F45*$H45*$J45*AI$10)+SUM(AH45/12*3*$E45*$F45*$H45*$J45*AI$10)</f>
        <v>0</v>
      </c>
      <c r="AJ45" s="21"/>
      <c r="AK45" s="19">
        <f t="shared" ref="AK45:AK54" si="213">SUM(AJ45/12*9*$D45*$F45*$H45*$J45*AK$10)+SUM(AJ45/12*3*$E45*$F45*$H45*$J45*AK$10)</f>
        <v>0</v>
      </c>
      <c r="AL45" s="21"/>
      <c r="AM45" s="19">
        <f t="shared" ref="AM45:AM54" si="214">SUM(AL45/12*9*$D45*$F45*$H45*$K45*AM$10)+SUM(AL45/12*3*$E45*$F45*$H45*$K45*AM$10)</f>
        <v>0</v>
      </c>
      <c r="AN45" s="21"/>
      <c r="AO45" s="19">
        <f t="shared" ref="AO45:AO54" si="215">SUM(AN45/12*9*$D45*$F45*$H45*$K45*AO$10)+SUM(AN45/12*3*$E45*$F45*$H45*$K45*AO$10)</f>
        <v>0</v>
      </c>
      <c r="AP45" s="21"/>
      <c r="AQ45" s="19">
        <f t="shared" ref="AQ45:AQ54" si="216">SUM(AP45/12*9*$D45*$F45*$H45*$K45*AQ$10)+SUM(AP45/12*3*$E45*$F45*$H45*$K45*AQ$10)</f>
        <v>0</v>
      </c>
      <c r="AR45" s="21"/>
      <c r="AS45" s="19">
        <f t="shared" ref="AS45:AS54" si="217">SUM(AR45/12*9*$D45*$F45*$H45*$K45*AS$10)+SUM(AR45/12*3*$E45*$F45*$H45*$K45*AS$10)</f>
        <v>0</v>
      </c>
      <c r="AT45" s="21"/>
      <c r="AU45" s="19">
        <f t="shared" ref="AU45:AU54" si="218">SUM(AT45/12*9*$D45*$F45*$H45*$K45*AU$10)+SUM(AT45/12*3*$E45*$F45*$H45*$K45*AU$10)</f>
        <v>0</v>
      </c>
      <c r="AV45" s="21"/>
      <c r="AW45" s="19">
        <f t="shared" ref="AW45:AW54" si="219">SUM(AV45/12*9*$D45*$F45*$H45*$K45*AW$10)+SUM(AV45/12*3*$E45*$F45*$H45*$K45*AW$10)</f>
        <v>0</v>
      </c>
      <c r="AX45" s="21"/>
      <c r="AY45" s="19">
        <f t="shared" ref="AY45:AY54" si="220">SUM(AX45/12*9*$D45*$F45*$H45*$K45*AY$10)+SUM(AX45/12*3*$E45*$F45*$H45*$K45*AY$10)</f>
        <v>0</v>
      </c>
      <c r="AZ45" s="21"/>
      <c r="BA45" s="19">
        <f t="shared" ref="BA45:BA54" si="221">SUM(AZ45/12*9*$D45*$F45*$H45*$J45*BA$10)+SUM(AZ45/12*3*$E45*$F45*$H45*$J45*BA$10)</f>
        <v>0</v>
      </c>
      <c r="BB45" s="21"/>
      <c r="BC45" s="19">
        <f t="shared" ref="BC45:BC54" si="222">SUM(BB45/12*9*$D45*$F45*$H45*$J45*BC$10)+SUM(BB45/12*3*$E45*$F45*$H45*$J45*BC$10)</f>
        <v>0</v>
      </c>
      <c r="BD45" s="21"/>
      <c r="BE45" s="19">
        <f t="shared" ref="BE45:BE54" si="223">SUM(BD45/12*9*$D45*$F45*$H45*$J45*BE$10)+SUM(BD45/12*3*$E45*$F45*$H45*$J45*BE$10)</f>
        <v>0</v>
      </c>
      <c r="BF45" s="21"/>
      <c r="BG45" s="19">
        <f t="shared" ref="BG45:BG54" si="224">SUM(BF45/12*9*$D45*$F45*$H45*$J45*BG$10)+SUM(BF45/12*3*$E45*$F45*$H45*$J45*BG$10)</f>
        <v>0</v>
      </c>
      <c r="BH45" s="21"/>
      <c r="BI45" s="19">
        <f t="shared" ref="BI45:BI54" si="225">SUM(BH45/12*9*$D45*$F45*$H45*$J45*BI$10)+SUM(BH45/12*3*$E45*$F45*$H45*$J45*BI$10)</f>
        <v>0</v>
      </c>
      <c r="BJ45" s="21"/>
      <c r="BK45" s="19">
        <f t="shared" ref="BK45:BK54" si="226">SUM(BJ45/12*9*$D45*$F45*$H45*$K45*BK$10)+SUM(BJ45/12*3*$E45*$F45*$H45*$K45*BK$10)</f>
        <v>0</v>
      </c>
      <c r="BL45" s="21"/>
      <c r="BM45" s="19">
        <f t="shared" ref="BM45:BM54" si="227">SUM(BL45/12*9*$D45*$F45*$H45*$K45*BM$10)+SUM(BL45/12*3*$E45*$F45*$H45*$K45*BM$10)</f>
        <v>0</v>
      </c>
      <c r="BN45" s="21"/>
      <c r="BO45" s="19">
        <f t="shared" ref="BO45:BO54" si="228">SUM(BN45/12*9*$D45*$F45*$H45*$J45*BO$10)+SUM(BN45/12*3*$E45*$F45*$H45*$J45*BO$10)</f>
        <v>0</v>
      </c>
      <c r="BP45" s="21"/>
      <c r="BQ45" s="19">
        <f t="shared" ref="BQ45:BQ54" si="229">SUM(BP45/12*9*$D45*$F45*$H45*$K45*BQ$10)+SUM(BP45/12*3*$E45*$F45*$H45*$K45*BQ$10)</f>
        <v>0</v>
      </c>
      <c r="BR45" s="21"/>
      <c r="BS45" s="19">
        <f t="shared" ref="BS45:BS54" si="230">SUM(BR45/12*9*$D45*$F45*$H45*$J45*BS$10)+SUM(BR45/12*3*$E45*$F45*$H45*$J45*BS$10)</f>
        <v>0</v>
      </c>
      <c r="BT45" s="21"/>
      <c r="BU45" s="19">
        <f t="shared" ref="BU45:BU54" si="231">SUM(BT45/12*9*$D45*$F45*$H45*$J45*BU$10)+SUM(BT45/12*3*$E45*$F45*$H45*$J45*BU$10)</f>
        <v>0</v>
      </c>
      <c r="BV45" s="21"/>
      <c r="BW45" s="19">
        <f t="shared" ref="BW45:BW54" si="232">SUM(BV45/12*9*$D45*$F45*$H45*$K45*BW$10)+SUM(BV45/12*3*$E45*$F45*$H45*$K45*BW$10)</f>
        <v>0</v>
      </c>
      <c r="BX45" s="19">
        <v>0</v>
      </c>
      <c r="BY45" s="21"/>
      <c r="BZ45" s="19">
        <f t="shared" ref="BZ45:BZ54" si="233">SUM(BY45/12*9*$D45*$F45*$H45*$K45*BZ$10)+SUM(BY45/12*3*$E45*$F45*$H45*$K45*BZ$10)</f>
        <v>0</v>
      </c>
      <c r="CA45" s="21"/>
      <c r="CB45" s="19">
        <f t="shared" ref="CB45:CB54" si="234">SUM(CA45/12*9*$D45*$F45*$H45*$K45*CB$10)+SUM(CA45/12*3*$E45*$F45*$H45*$K45*CB$10)</f>
        <v>0</v>
      </c>
      <c r="CC45" s="21"/>
      <c r="CD45" s="19">
        <f t="shared" ref="CD45:CD54" si="235">SUM(CC45/12*9*$D45*$F45*$H45*$K45*CD$10)+SUM(CC45/12*3*$E45*$F45*$H45*$K45*CD$10)</f>
        <v>0</v>
      </c>
      <c r="CE45" s="21"/>
      <c r="CF45" s="19">
        <f t="shared" ref="CF45:CF54" si="236">SUM(CE45/12*9*$D45*$F45*$H45*$K45*CF$10)+SUM(CE45/12*3*$E45*$F45*$H45*$K45*CF$10)</f>
        <v>0</v>
      </c>
      <c r="CG45" s="21"/>
      <c r="CH45" s="19">
        <f t="shared" ref="CH45:CH54" si="237">SUM(CG45/12*9*$D45*$F45*$H45*$J45*CH$10)+SUM(CG45/12*3*$E45*$F45*$H45*$J45*CH$10)</f>
        <v>0</v>
      </c>
      <c r="CI45" s="21"/>
      <c r="CJ45" s="19">
        <f t="shared" ref="CJ45:CJ54" si="238">SUM(CI45/12*9*$D45*$F45*$H45*$J45*CJ$10)+SUM(CI45/12*3*$E45*$F45*$H45*$J45*CJ$10)</f>
        <v>0</v>
      </c>
      <c r="CK45" s="21"/>
      <c r="CL45" s="19">
        <f t="shared" ref="CL45:CL54" si="239">SUM(CK45/12*9*$D45*$F45*$H45*$J45*CL$10)+SUM(CK45/12*3*$E45*$F45*$H45*$J45*CL$10)</f>
        <v>0</v>
      </c>
      <c r="CM45" s="21"/>
      <c r="CN45" s="19">
        <f t="shared" ref="CN45:CN54" si="240">SUM(CM45/12*9*$D45*$F45*$H45*$K45*CN$10)+SUM(CM45/12*3*$E45*$F45*$H45*$K45*CN$10)</f>
        <v>0</v>
      </c>
      <c r="CO45" s="21"/>
      <c r="CP45" s="19">
        <f t="shared" ref="CP45:CP54" si="241">SUM(CO45/12*9*$D45*$F45*$H45*$K45*CP$10)+SUM(CO45/12*3*$E45*$F45*$H45*$K45*CP$10)</f>
        <v>0</v>
      </c>
      <c r="CQ45" s="21"/>
      <c r="CR45" s="19">
        <f t="shared" ref="CR45:CR54" si="242">SUM(CQ45/12*9*$D45*$F45*$H45*$M45*CR$10)+SUM(CQ45/12*3*$E45*$F45*$H45*$M45*CR$10)</f>
        <v>0</v>
      </c>
      <c r="CS45" s="21"/>
      <c r="CT45" s="19">
        <f t="shared" ref="CT45:CT54" si="243">SUM(CS45/12*9*$D45*$F45*$H45*$L45*CT$10)+SUM(CS45/12*3*$E45*$F45*$H45*$L45*CT$10)</f>
        <v>0</v>
      </c>
      <c r="CU45" s="19"/>
      <c r="CV45" s="19"/>
      <c r="CW45" s="19"/>
      <c r="CX45" s="19"/>
      <c r="CY45" s="55">
        <f t="shared" ref="CY45:CZ54" si="244">SUM(AD45,R45,T45,AB45,N45,V45,P45,BF45,BT45,CG45,CK45,BH45,CI45,AF45,AZ45,BB45,AH45,BD45,BR45,AJ45,X45,CO45,BJ45,CM45,BL45,BY45,CC45,BV45,CA45,AL45,AN45,AP45,AR45,AT45,AX45,AV45,BP45,CS45,CQ45,CE45,Z45,BN45)</f>
        <v>0</v>
      </c>
      <c r="CZ45" s="55">
        <f t="shared" si="244"/>
        <v>0</v>
      </c>
      <c r="DF45" s="33"/>
    </row>
    <row r="46" spans="1:110" ht="45" x14ac:dyDescent="0.25">
      <c r="A46" s="28"/>
      <c r="B46" s="28">
        <v>22</v>
      </c>
      <c r="C46" s="22" t="s">
        <v>153</v>
      </c>
      <c r="D46" s="16">
        <f>D43</f>
        <v>9860</v>
      </c>
      <c r="E46" s="16">
        <v>9959</v>
      </c>
      <c r="F46" s="17">
        <v>1.1000000000000001</v>
      </c>
      <c r="G46" s="17"/>
      <c r="H46" s="29">
        <v>1</v>
      </c>
      <c r="I46" s="30"/>
      <c r="J46" s="16">
        <v>1.4</v>
      </c>
      <c r="K46" s="16">
        <v>1.68</v>
      </c>
      <c r="L46" s="16">
        <v>2.23</v>
      </c>
      <c r="M46" s="18">
        <v>2.57</v>
      </c>
      <c r="N46" s="21"/>
      <c r="O46" s="19">
        <f t="shared" si="202"/>
        <v>0</v>
      </c>
      <c r="P46" s="21"/>
      <c r="Q46" s="19">
        <f t="shared" si="203"/>
        <v>0</v>
      </c>
      <c r="R46" s="20"/>
      <c r="S46" s="19">
        <f t="shared" si="204"/>
        <v>0</v>
      </c>
      <c r="T46" s="21"/>
      <c r="U46" s="19">
        <f t="shared" si="205"/>
        <v>0</v>
      </c>
      <c r="V46" s="21"/>
      <c r="W46" s="19">
        <f t="shared" si="206"/>
        <v>0</v>
      </c>
      <c r="X46" s="21"/>
      <c r="Y46" s="19">
        <f t="shared" si="207"/>
        <v>0</v>
      </c>
      <c r="Z46" s="21"/>
      <c r="AA46" s="19">
        <f t="shared" si="208"/>
        <v>0</v>
      </c>
      <c r="AB46" s="21"/>
      <c r="AC46" s="19">
        <f t="shared" si="209"/>
        <v>0</v>
      </c>
      <c r="AD46" s="20"/>
      <c r="AE46" s="19">
        <f t="shared" si="210"/>
        <v>0</v>
      </c>
      <c r="AF46" s="21"/>
      <c r="AG46" s="19">
        <f t="shared" si="211"/>
        <v>0</v>
      </c>
      <c r="AH46" s="21"/>
      <c r="AI46" s="19">
        <f t="shared" si="212"/>
        <v>0</v>
      </c>
      <c r="AJ46" s="21"/>
      <c r="AK46" s="19">
        <f t="shared" si="213"/>
        <v>0</v>
      </c>
      <c r="AL46" s="21"/>
      <c r="AM46" s="19">
        <f t="shared" si="214"/>
        <v>0</v>
      </c>
      <c r="AN46" s="21"/>
      <c r="AO46" s="19">
        <f t="shared" si="215"/>
        <v>0</v>
      </c>
      <c r="AP46" s="21"/>
      <c r="AQ46" s="19">
        <f t="shared" si="216"/>
        <v>0</v>
      </c>
      <c r="AR46" s="21"/>
      <c r="AS46" s="19">
        <f t="shared" si="217"/>
        <v>0</v>
      </c>
      <c r="AT46" s="21"/>
      <c r="AU46" s="19">
        <f t="shared" si="218"/>
        <v>0</v>
      </c>
      <c r="AV46" s="21"/>
      <c r="AW46" s="19">
        <f t="shared" si="219"/>
        <v>0</v>
      </c>
      <c r="AX46" s="21"/>
      <c r="AY46" s="19">
        <f t="shared" si="220"/>
        <v>0</v>
      </c>
      <c r="AZ46" s="21"/>
      <c r="BA46" s="19">
        <f t="shared" si="221"/>
        <v>0</v>
      </c>
      <c r="BB46" s="21"/>
      <c r="BC46" s="19">
        <f t="shared" si="222"/>
        <v>0</v>
      </c>
      <c r="BD46" s="21"/>
      <c r="BE46" s="19">
        <f t="shared" si="223"/>
        <v>0</v>
      </c>
      <c r="BF46" s="21"/>
      <c r="BG46" s="19">
        <f t="shared" si="224"/>
        <v>0</v>
      </c>
      <c r="BH46" s="21"/>
      <c r="BI46" s="19">
        <f t="shared" si="225"/>
        <v>0</v>
      </c>
      <c r="BJ46" s="21"/>
      <c r="BK46" s="19">
        <f t="shared" si="226"/>
        <v>0</v>
      </c>
      <c r="BL46" s="21"/>
      <c r="BM46" s="19">
        <f t="shared" si="227"/>
        <v>0</v>
      </c>
      <c r="BN46" s="21"/>
      <c r="BO46" s="19">
        <f t="shared" si="228"/>
        <v>0</v>
      </c>
      <c r="BP46" s="21"/>
      <c r="BQ46" s="19">
        <f t="shared" si="229"/>
        <v>0</v>
      </c>
      <c r="BR46" s="21"/>
      <c r="BS46" s="19">
        <f t="shared" si="230"/>
        <v>0</v>
      </c>
      <c r="BT46" s="21"/>
      <c r="BU46" s="19">
        <f t="shared" si="231"/>
        <v>0</v>
      </c>
      <c r="BV46" s="21"/>
      <c r="BW46" s="19">
        <f t="shared" si="232"/>
        <v>0</v>
      </c>
      <c r="BX46" s="19">
        <v>0</v>
      </c>
      <c r="BY46" s="21"/>
      <c r="BZ46" s="19">
        <f t="shared" si="233"/>
        <v>0</v>
      </c>
      <c r="CA46" s="21"/>
      <c r="CB46" s="19">
        <f t="shared" si="234"/>
        <v>0</v>
      </c>
      <c r="CC46" s="21"/>
      <c r="CD46" s="19">
        <f t="shared" si="235"/>
        <v>0</v>
      </c>
      <c r="CE46" s="21"/>
      <c r="CF46" s="19">
        <f t="shared" si="236"/>
        <v>0</v>
      </c>
      <c r="CG46" s="21"/>
      <c r="CH46" s="19">
        <f t="shared" si="237"/>
        <v>0</v>
      </c>
      <c r="CI46" s="21"/>
      <c r="CJ46" s="19">
        <f t="shared" si="238"/>
        <v>0</v>
      </c>
      <c r="CK46" s="21"/>
      <c r="CL46" s="19">
        <f t="shared" si="239"/>
        <v>0</v>
      </c>
      <c r="CM46" s="21"/>
      <c r="CN46" s="19">
        <f t="shared" si="240"/>
        <v>0</v>
      </c>
      <c r="CO46" s="21"/>
      <c r="CP46" s="19">
        <f t="shared" si="241"/>
        <v>0</v>
      </c>
      <c r="CQ46" s="21"/>
      <c r="CR46" s="19">
        <f t="shared" si="242"/>
        <v>0</v>
      </c>
      <c r="CS46" s="21"/>
      <c r="CT46" s="19">
        <f t="shared" si="243"/>
        <v>0</v>
      </c>
      <c r="CU46" s="19"/>
      <c r="CV46" s="19"/>
      <c r="CW46" s="19"/>
      <c r="CX46" s="19"/>
      <c r="CY46" s="55">
        <f t="shared" si="244"/>
        <v>0</v>
      </c>
      <c r="CZ46" s="55">
        <f t="shared" si="244"/>
        <v>0</v>
      </c>
      <c r="DF46" s="33"/>
    </row>
    <row r="47" spans="1:110" ht="60" x14ac:dyDescent="0.25">
      <c r="A47" s="28"/>
      <c r="B47" s="28">
        <v>23</v>
      </c>
      <c r="C47" s="22" t="s">
        <v>154</v>
      </c>
      <c r="D47" s="16">
        <f>D46</f>
        <v>9860</v>
      </c>
      <c r="E47" s="16">
        <v>9959</v>
      </c>
      <c r="F47" s="17">
        <v>9</v>
      </c>
      <c r="G47" s="17"/>
      <c r="H47" s="29">
        <v>1</v>
      </c>
      <c r="I47" s="30"/>
      <c r="J47" s="16">
        <v>1.4</v>
      </c>
      <c r="K47" s="16">
        <v>1.68</v>
      </c>
      <c r="L47" s="16">
        <v>2.23</v>
      </c>
      <c r="M47" s="18">
        <v>2.57</v>
      </c>
      <c r="N47" s="21"/>
      <c r="O47" s="19">
        <f t="shared" si="202"/>
        <v>0</v>
      </c>
      <c r="P47" s="21"/>
      <c r="Q47" s="19">
        <f t="shared" si="203"/>
        <v>0</v>
      </c>
      <c r="R47" s="20"/>
      <c r="S47" s="19">
        <f t="shared" si="204"/>
        <v>0</v>
      </c>
      <c r="T47" s="21"/>
      <c r="U47" s="19">
        <f t="shared" si="205"/>
        <v>0</v>
      </c>
      <c r="V47" s="21"/>
      <c r="W47" s="19">
        <f t="shared" si="206"/>
        <v>0</v>
      </c>
      <c r="X47" s="21"/>
      <c r="Y47" s="19">
        <f t="shared" si="207"/>
        <v>0</v>
      </c>
      <c r="Z47" s="21"/>
      <c r="AA47" s="19">
        <f t="shared" si="208"/>
        <v>0</v>
      </c>
      <c r="AB47" s="21"/>
      <c r="AC47" s="19">
        <f t="shared" si="209"/>
        <v>0</v>
      </c>
      <c r="AD47" s="20"/>
      <c r="AE47" s="19">
        <f t="shared" si="210"/>
        <v>0</v>
      </c>
      <c r="AF47" s="21"/>
      <c r="AG47" s="19">
        <f t="shared" si="211"/>
        <v>0</v>
      </c>
      <c r="AH47" s="21"/>
      <c r="AI47" s="19">
        <f t="shared" si="212"/>
        <v>0</v>
      </c>
      <c r="AJ47" s="21"/>
      <c r="AK47" s="19">
        <f t="shared" si="213"/>
        <v>0</v>
      </c>
      <c r="AL47" s="21"/>
      <c r="AM47" s="19">
        <f t="shared" si="214"/>
        <v>0</v>
      </c>
      <c r="AN47" s="21"/>
      <c r="AO47" s="19">
        <f t="shared" si="215"/>
        <v>0</v>
      </c>
      <c r="AP47" s="21"/>
      <c r="AQ47" s="19">
        <f t="shared" si="216"/>
        <v>0</v>
      </c>
      <c r="AR47" s="21"/>
      <c r="AS47" s="19">
        <f t="shared" si="217"/>
        <v>0</v>
      </c>
      <c r="AT47" s="21"/>
      <c r="AU47" s="19">
        <f t="shared" si="218"/>
        <v>0</v>
      </c>
      <c r="AV47" s="21"/>
      <c r="AW47" s="19">
        <f t="shared" si="219"/>
        <v>0</v>
      </c>
      <c r="AX47" s="21"/>
      <c r="AY47" s="19">
        <f t="shared" si="220"/>
        <v>0</v>
      </c>
      <c r="AZ47" s="21"/>
      <c r="BA47" s="19">
        <f t="shared" si="221"/>
        <v>0</v>
      </c>
      <c r="BB47" s="21"/>
      <c r="BC47" s="19">
        <f t="shared" si="222"/>
        <v>0</v>
      </c>
      <c r="BD47" s="21"/>
      <c r="BE47" s="19">
        <f t="shared" si="223"/>
        <v>0</v>
      </c>
      <c r="BF47" s="21"/>
      <c r="BG47" s="19">
        <f t="shared" si="224"/>
        <v>0</v>
      </c>
      <c r="BH47" s="21"/>
      <c r="BI47" s="19">
        <f t="shared" si="225"/>
        <v>0</v>
      </c>
      <c r="BJ47" s="21"/>
      <c r="BK47" s="19">
        <f t="shared" si="226"/>
        <v>0</v>
      </c>
      <c r="BL47" s="21"/>
      <c r="BM47" s="19">
        <f t="shared" si="227"/>
        <v>0</v>
      </c>
      <c r="BN47" s="21"/>
      <c r="BO47" s="19">
        <f t="shared" si="228"/>
        <v>0</v>
      </c>
      <c r="BP47" s="21"/>
      <c r="BQ47" s="19">
        <f t="shared" si="229"/>
        <v>0</v>
      </c>
      <c r="BR47" s="21"/>
      <c r="BS47" s="19">
        <f t="shared" si="230"/>
        <v>0</v>
      </c>
      <c r="BT47" s="21"/>
      <c r="BU47" s="19">
        <f t="shared" si="231"/>
        <v>0</v>
      </c>
      <c r="BV47" s="21"/>
      <c r="BW47" s="19">
        <f t="shared" si="232"/>
        <v>0</v>
      </c>
      <c r="BX47" s="19">
        <v>0</v>
      </c>
      <c r="BY47" s="21"/>
      <c r="BZ47" s="19">
        <f t="shared" si="233"/>
        <v>0</v>
      </c>
      <c r="CA47" s="21"/>
      <c r="CB47" s="19">
        <f t="shared" si="234"/>
        <v>0</v>
      </c>
      <c r="CC47" s="21"/>
      <c r="CD47" s="19">
        <f t="shared" si="235"/>
        <v>0</v>
      </c>
      <c r="CE47" s="21"/>
      <c r="CF47" s="19">
        <f t="shared" si="236"/>
        <v>0</v>
      </c>
      <c r="CG47" s="21"/>
      <c r="CH47" s="19">
        <f t="shared" si="237"/>
        <v>0</v>
      </c>
      <c r="CI47" s="21"/>
      <c r="CJ47" s="19">
        <f t="shared" si="238"/>
        <v>0</v>
      </c>
      <c r="CK47" s="21"/>
      <c r="CL47" s="19">
        <f t="shared" si="239"/>
        <v>0</v>
      </c>
      <c r="CM47" s="21"/>
      <c r="CN47" s="19">
        <f t="shared" si="240"/>
        <v>0</v>
      </c>
      <c r="CO47" s="21"/>
      <c r="CP47" s="19">
        <f t="shared" si="241"/>
        <v>0</v>
      </c>
      <c r="CQ47" s="21"/>
      <c r="CR47" s="19">
        <f t="shared" si="242"/>
        <v>0</v>
      </c>
      <c r="CS47" s="21"/>
      <c r="CT47" s="19">
        <f t="shared" si="243"/>
        <v>0</v>
      </c>
      <c r="CU47" s="19"/>
      <c r="CV47" s="19"/>
      <c r="CW47" s="19"/>
      <c r="CX47" s="19"/>
      <c r="CY47" s="55">
        <f t="shared" si="244"/>
        <v>0</v>
      </c>
      <c r="CZ47" s="55">
        <f t="shared" si="244"/>
        <v>0</v>
      </c>
      <c r="DF47" s="33"/>
    </row>
    <row r="48" spans="1:110" ht="60" x14ac:dyDescent="0.25">
      <c r="A48" s="28"/>
      <c r="B48" s="28">
        <v>24</v>
      </c>
      <c r="C48" s="22" t="s">
        <v>155</v>
      </c>
      <c r="D48" s="16">
        <f t="shared" ref="D48:D49" si="245">D47</f>
        <v>9860</v>
      </c>
      <c r="E48" s="16">
        <v>9959</v>
      </c>
      <c r="F48" s="17">
        <v>4.9000000000000004</v>
      </c>
      <c r="G48" s="17"/>
      <c r="H48" s="29">
        <v>1</v>
      </c>
      <c r="I48" s="30"/>
      <c r="J48" s="16">
        <v>1.4</v>
      </c>
      <c r="K48" s="16">
        <v>1.68</v>
      </c>
      <c r="L48" s="16">
        <v>2.23</v>
      </c>
      <c r="M48" s="18">
        <v>2.57</v>
      </c>
      <c r="N48" s="21"/>
      <c r="O48" s="19">
        <f t="shared" si="202"/>
        <v>0</v>
      </c>
      <c r="P48" s="21"/>
      <c r="Q48" s="19">
        <f t="shared" si="203"/>
        <v>0</v>
      </c>
      <c r="R48" s="20"/>
      <c r="S48" s="19">
        <f t="shared" si="204"/>
        <v>0</v>
      </c>
      <c r="T48" s="21"/>
      <c r="U48" s="19">
        <f t="shared" si="205"/>
        <v>0</v>
      </c>
      <c r="V48" s="21"/>
      <c r="W48" s="19">
        <f t="shared" si="206"/>
        <v>0</v>
      </c>
      <c r="X48" s="21"/>
      <c r="Y48" s="19">
        <f t="shared" si="207"/>
        <v>0</v>
      </c>
      <c r="Z48" s="21"/>
      <c r="AA48" s="19">
        <f t="shared" si="208"/>
        <v>0</v>
      </c>
      <c r="AB48" s="21"/>
      <c r="AC48" s="19">
        <f t="shared" si="209"/>
        <v>0</v>
      </c>
      <c r="AD48" s="20"/>
      <c r="AE48" s="19">
        <f t="shared" si="210"/>
        <v>0</v>
      </c>
      <c r="AF48" s="21"/>
      <c r="AG48" s="19">
        <f t="shared" si="211"/>
        <v>0</v>
      </c>
      <c r="AH48" s="21"/>
      <c r="AI48" s="19">
        <f t="shared" si="212"/>
        <v>0</v>
      </c>
      <c r="AJ48" s="21"/>
      <c r="AK48" s="19">
        <f t="shared" si="213"/>
        <v>0</v>
      </c>
      <c r="AL48" s="21"/>
      <c r="AM48" s="19">
        <f t="shared" si="214"/>
        <v>0</v>
      </c>
      <c r="AN48" s="21"/>
      <c r="AO48" s="19">
        <f t="shared" si="215"/>
        <v>0</v>
      </c>
      <c r="AP48" s="21"/>
      <c r="AQ48" s="19">
        <f t="shared" si="216"/>
        <v>0</v>
      </c>
      <c r="AR48" s="21"/>
      <c r="AS48" s="19">
        <f t="shared" si="217"/>
        <v>0</v>
      </c>
      <c r="AT48" s="21"/>
      <c r="AU48" s="19">
        <f t="shared" si="218"/>
        <v>0</v>
      </c>
      <c r="AV48" s="21"/>
      <c r="AW48" s="19">
        <f t="shared" si="219"/>
        <v>0</v>
      </c>
      <c r="AX48" s="21"/>
      <c r="AY48" s="19">
        <f t="shared" si="220"/>
        <v>0</v>
      </c>
      <c r="AZ48" s="21"/>
      <c r="BA48" s="19">
        <f t="shared" si="221"/>
        <v>0</v>
      </c>
      <c r="BB48" s="21"/>
      <c r="BC48" s="19">
        <f t="shared" si="222"/>
        <v>0</v>
      </c>
      <c r="BD48" s="21"/>
      <c r="BE48" s="19">
        <f t="shared" si="223"/>
        <v>0</v>
      </c>
      <c r="BF48" s="21"/>
      <c r="BG48" s="19">
        <f t="shared" si="224"/>
        <v>0</v>
      </c>
      <c r="BH48" s="21"/>
      <c r="BI48" s="19">
        <f t="shared" si="225"/>
        <v>0</v>
      </c>
      <c r="BJ48" s="21"/>
      <c r="BK48" s="19">
        <f t="shared" si="226"/>
        <v>0</v>
      </c>
      <c r="BL48" s="21"/>
      <c r="BM48" s="19">
        <f t="shared" si="227"/>
        <v>0</v>
      </c>
      <c r="BN48" s="21"/>
      <c r="BO48" s="19">
        <f t="shared" si="228"/>
        <v>0</v>
      </c>
      <c r="BP48" s="21"/>
      <c r="BQ48" s="19">
        <f t="shared" si="229"/>
        <v>0</v>
      </c>
      <c r="BR48" s="21"/>
      <c r="BS48" s="19">
        <f t="shared" si="230"/>
        <v>0</v>
      </c>
      <c r="BT48" s="21"/>
      <c r="BU48" s="19">
        <f t="shared" si="231"/>
        <v>0</v>
      </c>
      <c r="BV48" s="21"/>
      <c r="BW48" s="19">
        <f t="shared" si="232"/>
        <v>0</v>
      </c>
      <c r="BX48" s="19">
        <v>0</v>
      </c>
      <c r="BY48" s="21"/>
      <c r="BZ48" s="19">
        <f t="shared" si="233"/>
        <v>0</v>
      </c>
      <c r="CA48" s="21"/>
      <c r="CB48" s="19">
        <f t="shared" si="234"/>
        <v>0</v>
      </c>
      <c r="CC48" s="21"/>
      <c r="CD48" s="19">
        <f t="shared" si="235"/>
        <v>0</v>
      </c>
      <c r="CE48" s="21"/>
      <c r="CF48" s="19">
        <f t="shared" si="236"/>
        <v>0</v>
      </c>
      <c r="CG48" s="21"/>
      <c r="CH48" s="19">
        <f t="shared" si="237"/>
        <v>0</v>
      </c>
      <c r="CI48" s="21"/>
      <c r="CJ48" s="19">
        <f t="shared" si="238"/>
        <v>0</v>
      </c>
      <c r="CK48" s="21"/>
      <c r="CL48" s="19">
        <f t="shared" si="239"/>
        <v>0</v>
      </c>
      <c r="CM48" s="21"/>
      <c r="CN48" s="19">
        <f t="shared" si="240"/>
        <v>0</v>
      </c>
      <c r="CO48" s="21"/>
      <c r="CP48" s="19">
        <f t="shared" si="241"/>
        <v>0</v>
      </c>
      <c r="CQ48" s="21"/>
      <c r="CR48" s="19">
        <f t="shared" si="242"/>
        <v>0</v>
      </c>
      <c r="CS48" s="21"/>
      <c r="CT48" s="19">
        <f t="shared" si="243"/>
        <v>0</v>
      </c>
      <c r="CU48" s="19"/>
      <c r="CV48" s="19"/>
      <c r="CW48" s="19"/>
      <c r="CX48" s="19"/>
      <c r="CY48" s="55">
        <f t="shared" si="244"/>
        <v>0</v>
      </c>
      <c r="CZ48" s="55">
        <f t="shared" si="244"/>
        <v>0</v>
      </c>
      <c r="DF48" s="33"/>
    </row>
    <row r="49" spans="1:110" ht="60" x14ac:dyDescent="0.25">
      <c r="A49" s="28"/>
      <c r="B49" s="28">
        <v>25</v>
      </c>
      <c r="C49" s="22" t="s">
        <v>156</v>
      </c>
      <c r="D49" s="16">
        <f t="shared" si="245"/>
        <v>9860</v>
      </c>
      <c r="E49" s="16">
        <v>9959</v>
      </c>
      <c r="F49" s="17">
        <v>22.2</v>
      </c>
      <c r="G49" s="17"/>
      <c r="H49" s="29">
        <v>1</v>
      </c>
      <c r="I49" s="30"/>
      <c r="J49" s="16">
        <v>1.4</v>
      </c>
      <c r="K49" s="16">
        <v>1.68</v>
      </c>
      <c r="L49" s="16">
        <v>2.23</v>
      </c>
      <c r="M49" s="18">
        <v>2.57</v>
      </c>
      <c r="N49" s="21"/>
      <c r="O49" s="19">
        <f t="shared" si="202"/>
        <v>0</v>
      </c>
      <c r="P49" s="21"/>
      <c r="Q49" s="19">
        <f t="shared" si="203"/>
        <v>0</v>
      </c>
      <c r="R49" s="20"/>
      <c r="S49" s="19">
        <f t="shared" si="204"/>
        <v>0</v>
      </c>
      <c r="T49" s="21"/>
      <c r="U49" s="19">
        <f t="shared" si="205"/>
        <v>0</v>
      </c>
      <c r="V49" s="21"/>
      <c r="W49" s="19">
        <f t="shared" si="206"/>
        <v>0</v>
      </c>
      <c r="X49" s="21"/>
      <c r="Y49" s="19">
        <f t="shared" si="207"/>
        <v>0</v>
      </c>
      <c r="Z49" s="21"/>
      <c r="AA49" s="19">
        <f t="shared" si="208"/>
        <v>0</v>
      </c>
      <c r="AB49" s="21"/>
      <c r="AC49" s="19">
        <f t="shared" si="209"/>
        <v>0</v>
      </c>
      <c r="AD49" s="20"/>
      <c r="AE49" s="19">
        <f t="shared" si="210"/>
        <v>0</v>
      </c>
      <c r="AF49" s="21"/>
      <c r="AG49" s="19">
        <f t="shared" si="211"/>
        <v>0</v>
      </c>
      <c r="AH49" s="21"/>
      <c r="AI49" s="19">
        <f t="shared" si="212"/>
        <v>0</v>
      </c>
      <c r="AJ49" s="21"/>
      <c r="AK49" s="19">
        <f t="shared" si="213"/>
        <v>0</v>
      </c>
      <c r="AL49" s="21"/>
      <c r="AM49" s="19">
        <f t="shared" si="214"/>
        <v>0</v>
      </c>
      <c r="AN49" s="21"/>
      <c r="AO49" s="19">
        <f t="shared" si="215"/>
        <v>0</v>
      </c>
      <c r="AP49" s="21"/>
      <c r="AQ49" s="19">
        <f t="shared" si="216"/>
        <v>0</v>
      </c>
      <c r="AR49" s="21"/>
      <c r="AS49" s="19">
        <f t="shared" si="217"/>
        <v>0</v>
      </c>
      <c r="AT49" s="21"/>
      <c r="AU49" s="19">
        <f t="shared" si="218"/>
        <v>0</v>
      </c>
      <c r="AV49" s="21"/>
      <c r="AW49" s="19">
        <f t="shared" si="219"/>
        <v>0</v>
      </c>
      <c r="AX49" s="21"/>
      <c r="AY49" s="19">
        <f t="shared" si="220"/>
        <v>0</v>
      </c>
      <c r="AZ49" s="21"/>
      <c r="BA49" s="19">
        <f t="shared" si="221"/>
        <v>0</v>
      </c>
      <c r="BB49" s="21"/>
      <c r="BC49" s="19">
        <f t="shared" si="222"/>
        <v>0</v>
      </c>
      <c r="BD49" s="21"/>
      <c r="BE49" s="19">
        <f t="shared" si="223"/>
        <v>0</v>
      </c>
      <c r="BF49" s="21"/>
      <c r="BG49" s="19">
        <f t="shared" si="224"/>
        <v>0</v>
      </c>
      <c r="BH49" s="21"/>
      <c r="BI49" s="19">
        <f t="shared" si="225"/>
        <v>0</v>
      </c>
      <c r="BJ49" s="21"/>
      <c r="BK49" s="19">
        <f t="shared" si="226"/>
        <v>0</v>
      </c>
      <c r="BL49" s="21"/>
      <c r="BM49" s="19">
        <f t="shared" si="227"/>
        <v>0</v>
      </c>
      <c r="BN49" s="21"/>
      <c r="BO49" s="19">
        <f t="shared" si="228"/>
        <v>0</v>
      </c>
      <c r="BP49" s="21"/>
      <c r="BQ49" s="19">
        <f t="shared" si="229"/>
        <v>0</v>
      </c>
      <c r="BR49" s="21"/>
      <c r="BS49" s="19">
        <f t="shared" si="230"/>
        <v>0</v>
      </c>
      <c r="BT49" s="21"/>
      <c r="BU49" s="19">
        <f t="shared" si="231"/>
        <v>0</v>
      </c>
      <c r="BV49" s="21"/>
      <c r="BW49" s="19">
        <f t="shared" si="232"/>
        <v>0</v>
      </c>
      <c r="BX49" s="19">
        <v>0</v>
      </c>
      <c r="BY49" s="21"/>
      <c r="BZ49" s="19">
        <f t="shared" si="233"/>
        <v>0</v>
      </c>
      <c r="CA49" s="21"/>
      <c r="CB49" s="19">
        <f t="shared" si="234"/>
        <v>0</v>
      </c>
      <c r="CC49" s="21"/>
      <c r="CD49" s="19">
        <f t="shared" si="235"/>
        <v>0</v>
      </c>
      <c r="CE49" s="21"/>
      <c r="CF49" s="19">
        <f t="shared" si="236"/>
        <v>0</v>
      </c>
      <c r="CG49" s="21"/>
      <c r="CH49" s="19">
        <f t="shared" si="237"/>
        <v>0</v>
      </c>
      <c r="CI49" s="21"/>
      <c r="CJ49" s="19">
        <f t="shared" si="238"/>
        <v>0</v>
      </c>
      <c r="CK49" s="21"/>
      <c r="CL49" s="19">
        <f t="shared" si="239"/>
        <v>0</v>
      </c>
      <c r="CM49" s="21"/>
      <c r="CN49" s="19">
        <f t="shared" si="240"/>
        <v>0</v>
      </c>
      <c r="CO49" s="21"/>
      <c r="CP49" s="19">
        <f t="shared" si="241"/>
        <v>0</v>
      </c>
      <c r="CQ49" s="21"/>
      <c r="CR49" s="19">
        <f t="shared" si="242"/>
        <v>0</v>
      </c>
      <c r="CS49" s="21"/>
      <c r="CT49" s="19">
        <f t="shared" si="243"/>
        <v>0</v>
      </c>
      <c r="CU49" s="19"/>
      <c r="CV49" s="19"/>
      <c r="CW49" s="19"/>
      <c r="CX49" s="19"/>
      <c r="CY49" s="55">
        <f t="shared" si="244"/>
        <v>0</v>
      </c>
      <c r="CZ49" s="55">
        <f t="shared" si="244"/>
        <v>0</v>
      </c>
      <c r="DF49" s="33"/>
    </row>
    <row r="50" spans="1:110" x14ac:dyDescent="0.25">
      <c r="A50" s="28"/>
      <c r="B50" s="28">
        <v>26</v>
      </c>
      <c r="C50" s="22" t="s">
        <v>157</v>
      </c>
      <c r="D50" s="16">
        <f t="shared" ref="D50" si="246">D46</f>
        <v>9860</v>
      </c>
      <c r="E50" s="16">
        <v>9959</v>
      </c>
      <c r="F50" s="17">
        <v>0.97</v>
      </c>
      <c r="G50" s="17"/>
      <c r="H50" s="29">
        <v>1</v>
      </c>
      <c r="I50" s="30"/>
      <c r="J50" s="16">
        <v>1.4</v>
      </c>
      <c r="K50" s="16">
        <v>1.68</v>
      </c>
      <c r="L50" s="16">
        <v>2.23</v>
      </c>
      <c r="M50" s="18">
        <v>2.57</v>
      </c>
      <c r="N50" s="21"/>
      <c r="O50" s="19">
        <f t="shared" si="202"/>
        <v>0</v>
      </c>
      <c r="P50" s="21">
        <v>5</v>
      </c>
      <c r="Q50" s="19">
        <f t="shared" si="203"/>
        <v>67117.452499999999</v>
      </c>
      <c r="R50" s="20"/>
      <c r="S50" s="19">
        <f t="shared" si="204"/>
        <v>0</v>
      </c>
      <c r="T50" s="21"/>
      <c r="U50" s="19">
        <f t="shared" si="205"/>
        <v>0</v>
      </c>
      <c r="V50" s="21"/>
      <c r="W50" s="19">
        <f t="shared" si="206"/>
        <v>0</v>
      </c>
      <c r="X50" s="21">
        <v>10</v>
      </c>
      <c r="Y50" s="19">
        <f t="shared" si="207"/>
        <v>134234.905</v>
      </c>
      <c r="Z50" s="21"/>
      <c r="AA50" s="19">
        <f t="shared" si="208"/>
        <v>0</v>
      </c>
      <c r="AB50" s="21"/>
      <c r="AC50" s="19">
        <f t="shared" si="209"/>
        <v>0</v>
      </c>
      <c r="AD50" s="20"/>
      <c r="AE50" s="19">
        <f t="shared" si="210"/>
        <v>0</v>
      </c>
      <c r="AF50" s="21"/>
      <c r="AG50" s="19">
        <f t="shared" si="211"/>
        <v>0</v>
      </c>
      <c r="AH50" s="21"/>
      <c r="AI50" s="19">
        <f t="shared" si="212"/>
        <v>0</v>
      </c>
      <c r="AJ50" s="21"/>
      <c r="AK50" s="19">
        <f t="shared" si="213"/>
        <v>0</v>
      </c>
      <c r="AL50" s="21"/>
      <c r="AM50" s="19">
        <f t="shared" si="214"/>
        <v>0</v>
      </c>
      <c r="AN50" s="21"/>
      <c r="AO50" s="19">
        <f t="shared" si="215"/>
        <v>0</v>
      </c>
      <c r="AP50" s="21"/>
      <c r="AQ50" s="19">
        <f t="shared" si="216"/>
        <v>0</v>
      </c>
      <c r="AR50" s="21"/>
      <c r="AS50" s="19">
        <f t="shared" si="217"/>
        <v>0</v>
      </c>
      <c r="AT50" s="21"/>
      <c r="AU50" s="19">
        <f t="shared" si="218"/>
        <v>0</v>
      </c>
      <c r="AV50" s="21"/>
      <c r="AW50" s="19">
        <f t="shared" si="219"/>
        <v>0</v>
      </c>
      <c r="AX50" s="21"/>
      <c r="AY50" s="19">
        <f t="shared" si="220"/>
        <v>0</v>
      </c>
      <c r="AZ50" s="21"/>
      <c r="BA50" s="19">
        <f t="shared" si="221"/>
        <v>0</v>
      </c>
      <c r="BB50" s="21"/>
      <c r="BC50" s="19">
        <f t="shared" si="222"/>
        <v>0</v>
      </c>
      <c r="BD50" s="21"/>
      <c r="BE50" s="19">
        <f t="shared" si="223"/>
        <v>0</v>
      </c>
      <c r="BF50" s="21">
        <v>3</v>
      </c>
      <c r="BG50" s="19">
        <f t="shared" si="224"/>
        <v>40270.4715</v>
      </c>
      <c r="BH50" s="21"/>
      <c r="BI50" s="19">
        <f t="shared" si="225"/>
        <v>0</v>
      </c>
      <c r="BJ50" s="21"/>
      <c r="BK50" s="19">
        <f t="shared" si="226"/>
        <v>0</v>
      </c>
      <c r="BL50" s="21">
        <v>4</v>
      </c>
      <c r="BM50" s="19">
        <f t="shared" si="227"/>
        <v>64432.754399999998</v>
      </c>
      <c r="BN50" s="21"/>
      <c r="BO50" s="19">
        <f t="shared" si="228"/>
        <v>0</v>
      </c>
      <c r="BP50" s="21"/>
      <c r="BQ50" s="19">
        <f t="shared" si="229"/>
        <v>0</v>
      </c>
      <c r="BR50" s="21"/>
      <c r="BS50" s="19">
        <f t="shared" si="230"/>
        <v>0</v>
      </c>
      <c r="BT50" s="21"/>
      <c r="BU50" s="19">
        <f t="shared" si="231"/>
        <v>0</v>
      </c>
      <c r="BV50" s="21"/>
      <c r="BW50" s="19">
        <f t="shared" si="232"/>
        <v>0</v>
      </c>
      <c r="BX50" s="19">
        <v>0</v>
      </c>
      <c r="BY50" s="21">
        <v>1</v>
      </c>
      <c r="BZ50" s="19">
        <f t="shared" si="233"/>
        <v>16108.188599999999</v>
      </c>
      <c r="CA50" s="21"/>
      <c r="CB50" s="19">
        <f t="shared" si="234"/>
        <v>0</v>
      </c>
      <c r="CC50" s="31">
        <v>5</v>
      </c>
      <c r="CD50" s="19">
        <f t="shared" si="235"/>
        <v>80540.942999999999</v>
      </c>
      <c r="CE50" s="21">
        <v>9</v>
      </c>
      <c r="CF50" s="19">
        <f t="shared" si="236"/>
        <v>144973.6974</v>
      </c>
      <c r="CG50" s="21">
        <v>2</v>
      </c>
      <c r="CH50" s="19">
        <f t="shared" si="237"/>
        <v>26846.980999999996</v>
      </c>
      <c r="CI50" s="21">
        <v>5</v>
      </c>
      <c r="CJ50" s="19">
        <f t="shared" si="238"/>
        <v>67117.452499999999</v>
      </c>
      <c r="CK50" s="21"/>
      <c r="CL50" s="19">
        <f t="shared" si="239"/>
        <v>0</v>
      </c>
      <c r="CM50" s="21"/>
      <c r="CN50" s="19">
        <f t="shared" si="240"/>
        <v>0</v>
      </c>
      <c r="CO50" s="21"/>
      <c r="CP50" s="19">
        <f t="shared" si="241"/>
        <v>0</v>
      </c>
      <c r="CQ50" s="21"/>
      <c r="CR50" s="19">
        <f t="shared" si="242"/>
        <v>0</v>
      </c>
      <c r="CS50" s="31">
        <v>10</v>
      </c>
      <c r="CT50" s="19">
        <f t="shared" si="243"/>
        <v>213817.02724999998</v>
      </c>
      <c r="CU50" s="19"/>
      <c r="CV50" s="19"/>
      <c r="CW50" s="19"/>
      <c r="CX50" s="19"/>
      <c r="CY50" s="55">
        <f t="shared" si="244"/>
        <v>54</v>
      </c>
      <c r="CZ50" s="55">
        <f t="shared" si="244"/>
        <v>855459.87314999988</v>
      </c>
      <c r="DF50" s="33"/>
    </row>
    <row r="51" spans="1:110" ht="30" x14ac:dyDescent="0.25">
      <c r="A51" s="28"/>
      <c r="B51" s="28">
        <v>27</v>
      </c>
      <c r="C51" s="22" t="s">
        <v>158</v>
      </c>
      <c r="D51" s="16">
        <f>D50</f>
        <v>9860</v>
      </c>
      <c r="E51" s="16">
        <v>9959</v>
      </c>
      <c r="F51" s="17">
        <v>1.1599999999999999</v>
      </c>
      <c r="G51" s="17"/>
      <c r="H51" s="29">
        <v>1</v>
      </c>
      <c r="I51" s="30"/>
      <c r="J51" s="16">
        <v>1.4</v>
      </c>
      <c r="K51" s="16">
        <v>1.68</v>
      </c>
      <c r="L51" s="16">
        <v>2.23</v>
      </c>
      <c r="M51" s="18">
        <v>2.57</v>
      </c>
      <c r="N51" s="21">
        <v>0</v>
      </c>
      <c r="O51" s="19">
        <f t="shared" si="202"/>
        <v>0</v>
      </c>
      <c r="P51" s="21">
        <v>0</v>
      </c>
      <c r="Q51" s="19">
        <f t="shared" si="203"/>
        <v>0</v>
      </c>
      <c r="R51" s="20"/>
      <c r="S51" s="19">
        <f t="shared" si="204"/>
        <v>0</v>
      </c>
      <c r="T51" s="21">
        <v>0</v>
      </c>
      <c r="U51" s="19">
        <f t="shared" si="205"/>
        <v>0</v>
      </c>
      <c r="V51" s="21">
        <v>0</v>
      </c>
      <c r="W51" s="19">
        <f t="shared" si="206"/>
        <v>0</v>
      </c>
      <c r="X51" s="21">
        <v>0</v>
      </c>
      <c r="Y51" s="19">
        <f t="shared" si="207"/>
        <v>0</v>
      </c>
      <c r="Z51" s="31"/>
      <c r="AA51" s="19">
        <f t="shared" si="208"/>
        <v>0</v>
      </c>
      <c r="AB51" s="21">
        <v>0</v>
      </c>
      <c r="AC51" s="19">
        <f t="shared" si="209"/>
        <v>0</v>
      </c>
      <c r="AD51" s="20"/>
      <c r="AE51" s="19">
        <f t="shared" si="210"/>
        <v>0</v>
      </c>
      <c r="AF51" s="21">
        <v>0</v>
      </c>
      <c r="AG51" s="19">
        <f t="shared" si="211"/>
        <v>0</v>
      </c>
      <c r="AH51" s="21">
        <v>0</v>
      </c>
      <c r="AI51" s="19">
        <f t="shared" si="212"/>
        <v>0</v>
      </c>
      <c r="AJ51" s="21"/>
      <c r="AK51" s="19">
        <f t="shared" si="213"/>
        <v>0</v>
      </c>
      <c r="AL51" s="21">
        <v>0</v>
      </c>
      <c r="AM51" s="19">
        <f t="shared" si="214"/>
        <v>0</v>
      </c>
      <c r="AN51" s="21">
        <v>0</v>
      </c>
      <c r="AO51" s="19">
        <f t="shared" si="215"/>
        <v>0</v>
      </c>
      <c r="AP51" s="21">
        <v>0</v>
      </c>
      <c r="AQ51" s="19">
        <f t="shared" si="216"/>
        <v>0</v>
      </c>
      <c r="AR51" s="21">
        <v>0</v>
      </c>
      <c r="AS51" s="19">
        <f t="shared" si="217"/>
        <v>0</v>
      </c>
      <c r="AT51" s="21">
        <v>0</v>
      </c>
      <c r="AU51" s="19">
        <f t="shared" si="218"/>
        <v>0</v>
      </c>
      <c r="AV51" s="31">
        <v>3</v>
      </c>
      <c r="AW51" s="19">
        <f t="shared" si="219"/>
        <v>57790.202399999995</v>
      </c>
      <c r="AX51" s="21">
        <v>0</v>
      </c>
      <c r="AY51" s="19">
        <f t="shared" si="220"/>
        <v>0</v>
      </c>
      <c r="AZ51" s="21"/>
      <c r="BA51" s="19">
        <f t="shared" si="221"/>
        <v>0</v>
      </c>
      <c r="BB51" s="21"/>
      <c r="BC51" s="19">
        <f t="shared" si="222"/>
        <v>0</v>
      </c>
      <c r="BD51" s="21"/>
      <c r="BE51" s="19">
        <f t="shared" si="223"/>
        <v>0</v>
      </c>
      <c r="BF51" s="21">
        <v>0</v>
      </c>
      <c r="BG51" s="19">
        <f t="shared" si="224"/>
        <v>0</v>
      </c>
      <c r="BH51" s="21">
        <v>0</v>
      </c>
      <c r="BI51" s="19">
        <f t="shared" si="225"/>
        <v>0</v>
      </c>
      <c r="BJ51" s="21"/>
      <c r="BK51" s="19">
        <f t="shared" si="226"/>
        <v>0</v>
      </c>
      <c r="BL51" s="21">
        <v>3</v>
      </c>
      <c r="BM51" s="19">
        <f t="shared" si="227"/>
        <v>57790.202399999995</v>
      </c>
      <c r="BN51" s="21"/>
      <c r="BO51" s="19">
        <f t="shared" si="228"/>
        <v>0</v>
      </c>
      <c r="BP51" s="21"/>
      <c r="BQ51" s="19">
        <f t="shared" si="229"/>
        <v>0</v>
      </c>
      <c r="BR51" s="21">
        <v>0</v>
      </c>
      <c r="BS51" s="19">
        <f t="shared" si="230"/>
        <v>0</v>
      </c>
      <c r="BT51" s="21">
        <v>0</v>
      </c>
      <c r="BU51" s="19">
        <f t="shared" si="231"/>
        <v>0</v>
      </c>
      <c r="BV51" s="21">
        <v>0</v>
      </c>
      <c r="BW51" s="19">
        <f t="shared" si="232"/>
        <v>0</v>
      </c>
      <c r="BX51" s="19">
        <v>0</v>
      </c>
      <c r="BY51" s="21">
        <v>0</v>
      </c>
      <c r="BZ51" s="19">
        <f t="shared" si="233"/>
        <v>0</v>
      </c>
      <c r="CA51" s="21"/>
      <c r="CB51" s="19">
        <f t="shared" si="234"/>
        <v>0</v>
      </c>
      <c r="CC51" s="21"/>
      <c r="CD51" s="19">
        <f t="shared" si="235"/>
        <v>0</v>
      </c>
      <c r="CE51" s="21">
        <v>0</v>
      </c>
      <c r="CF51" s="19">
        <f t="shared" si="236"/>
        <v>0</v>
      </c>
      <c r="CG51" s="21"/>
      <c r="CH51" s="19">
        <f t="shared" si="237"/>
        <v>0</v>
      </c>
      <c r="CI51" s="21"/>
      <c r="CJ51" s="19">
        <f t="shared" si="238"/>
        <v>0</v>
      </c>
      <c r="CK51" s="21">
        <v>0</v>
      </c>
      <c r="CL51" s="19">
        <f t="shared" si="239"/>
        <v>0</v>
      </c>
      <c r="CM51" s="21">
        <v>34</v>
      </c>
      <c r="CN51" s="19">
        <f t="shared" si="240"/>
        <v>654955.62719999999</v>
      </c>
      <c r="CO51" s="21">
        <v>0</v>
      </c>
      <c r="CP51" s="19">
        <f t="shared" si="241"/>
        <v>0</v>
      </c>
      <c r="CQ51" s="21">
        <v>0</v>
      </c>
      <c r="CR51" s="19">
        <f t="shared" si="242"/>
        <v>0</v>
      </c>
      <c r="CS51" s="21">
        <v>0</v>
      </c>
      <c r="CT51" s="19">
        <f t="shared" si="243"/>
        <v>0</v>
      </c>
      <c r="CU51" s="19"/>
      <c r="CV51" s="19"/>
      <c r="CW51" s="19"/>
      <c r="CX51" s="19"/>
      <c r="CY51" s="55">
        <f t="shared" si="244"/>
        <v>40</v>
      </c>
      <c r="CZ51" s="55">
        <f t="shared" si="244"/>
        <v>770536.03199999989</v>
      </c>
      <c r="DF51" s="33"/>
    </row>
    <row r="52" spans="1:110" ht="30" x14ac:dyDescent="0.25">
      <c r="A52" s="28"/>
      <c r="B52" s="28">
        <v>28</v>
      </c>
      <c r="C52" s="22" t="s">
        <v>159</v>
      </c>
      <c r="D52" s="16">
        <f t="shared" ref="D52:D53" si="247">D51</f>
        <v>9860</v>
      </c>
      <c r="E52" s="16">
        <v>9959</v>
      </c>
      <c r="F52" s="17">
        <v>0.97</v>
      </c>
      <c r="G52" s="17"/>
      <c r="H52" s="29">
        <v>1</v>
      </c>
      <c r="I52" s="30"/>
      <c r="J52" s="16">
        <v>1.4</v>
      </c>
      <c r="K52" s="16">
        <v>1.68</v>
      </c>
      <c r="L52" s="16">
        <v>2.23</v>
      </c>
      <c r="M52" s="18">
        <v>2.57</v>
      </c>
      <c r="N52" s="21"/>
      <c r="O52" s="19">
        <f t="shared" si="202"/>
        <v>0</v>
      </c>
      <c r="P52" s="21"/>
      <c r="Q52" s="19">
        <f t="shared" si="203"/>
        <v>0</v>
      </c>
      <c r="R52" s="20"/>
      <c r="S52" s="19">
        <f t="shared" si="204"/>
        <v>0</v>
      </c>
      <c r="T52" s="21"/>
      <c r="U52" s="19">
        <f t="shared" si="205"/>
        <v>0</v>
      </c>
      <c r="V52" s="21"/>
      <c r="W52" s="19">
        <f t="shared" si="206"/>
        <v>0</v>
      </c>
      <c r="X52" s="21"/>
      <c r="Y52" s="19">
        <f t="shared" si="207"/>
        <v>0</v>
      </c>
      <c r="Z52" s="31"/>
      <c r="AA52" s="19">
        <f t="shared" si="208"/>
        <v>0</v>
      </c>
      <c r="AB52" s="21"/>
      <c r="AC52" s="19">
        <f t="shared" si="209"/>
        <v>0</v>
      </c>
      <c r="AD52" s="20"/>
      <c r="AE52" s="19">
        <f t="shared" si="210"/>
        <v>0</v>
      </c>
      <c r="AF52" s="21"/>
      <c r="AG52" s="19">
        <f t="shared" si="211"/>
        <v>0</v>
      </c>
      <c r="AH52" s="21"/>
      <c r="AI52" s="19">
        <f t="shared" si="212"/>
        <v>0</v>
      </c>
      <c r="AJ52" s="21"/>
      <c r="AK52" s="19">
        <f t="shared" si="213"/>
        <v>0</v>
      </c>
      <c r="AL52" s="21"/>
      <c r="AM52" s="19">
        <f t="shared" si="214"/>
        <v>0</v>
      </c>
      <c r="AN52" s="21"/>
      <c r="AO52" s="19">
        <f t="shared" si="215"/>
        <v>0</v>
      </c>
      <c r="AP52" s="21"/>
      <c r="AQ52" s="19">
        <f t="shared" si="216"/>
        <v>0</v>
      </c>
      <c r="AR52" s="21"/>
      <c r="AS52" s="19">
        <f t="shared" si="217"/>
        <v>0</v>
      </c>
      <c r="AT52" s="21"/>
      <c r="AU52" s="19">
        <f t="shared" si="218"/>
        <v>0</v>
      </c>
      <c r="AV52" s="21"/>
      <c r="AW52" s="19">
        <f t="shared" si="219"/>
        <v>0</v>
      </c>
      <c r="AX52" s="21"/>
      <c r="AY52" s="19">
        <f t="shared" si="220"/>
        <v>0</v>
      </c>
      <c r="AZ52" s="21"/>
      <c r="BA52" s="19">
        <f t="shared" si="221"/>
        <v>0</v>
      </c>
      <c r="BB52" s="21"/>
      <c r="BC52" s="19">
        <f t="shared" si="222"/>
        <v>0</v>
      </c>
      <c r="BD52" s="21"/>
      <c r="BE52" s="19">
        <f t="shared" si="223"/>
        <v>0</v>
      </c>
      <c r="BF52" s="21"/>
      <c r="BG52" s="19">
        <f t="shared" si="224"/>
        <v>0</v>
      </c>
      <c r="BH52" s="21"/>
      <c r="BI52" s="19">
        <f t="shared" si="225"/>
        <v>0</v>
      </c>
      <c r="BJ52" s="21"/>
      <c r="BK52" s="19">
        <f t="shared" si="226"/>
        <v>0</v>
      </c>
      <c r="BL52" s="21"/>
      <c r="BM52" s="19">
        <f t="shared" si="227"/>
        <v>0</v>
      </c>
      <c r="BN52" s="21"/>
      <c r="BO52" s="19">
        <f t="shared" si="228"/>
        <v>0</v>
      </c>
      <c r="BP52" s="21"/>
      <c r="BQ52" s="19">
        <f t="shared" si="229"/>
        <v>0</v>
      </c>
      <c r="BR52" s="21"/>
      <c r="BS52" s="19">
        <f t="shared" si="230"/>
        <v>0</v>
      </c>
      <c r="BT52" s="21"/>
      <c r="BU52" s="19">
        <f t="shared" si="231"/>
        <v>0</v>
      </c>
      <c r="BV52" s="21"/>
      <c r="BW52" s="19">
        <f t="shared" si="232"/>
        <v>0</v>
      </c>
      <c r="BX52" s="19">
        <v>0</v>
      </c>
      <c r="BY52" s="21"/>
      <c r="BZ52" s="19">
        <f t="shared" si="233"/>
        <v>0</v>
      </c>
      <c r="CA52" s="21"/>
      <c r="CB52" s="19">
        <f t="shared" si="234"/>
        <v>0</v>
      </c>
      <c r="CC52" s="21"/>
      <c r="CD52" s="19">
        <f t="shared" si="235"/>
        <v>0</v>
      </c>
      <c r="CE52" s="21"/>
      <c r="CF52" s="19">
        <f t="shared" si="236"/>
        <v>0</v>
      </c>
      <c r="CG52" s="21"/>
      <c r="CH52" s="19">
        <f t="shared" si="237"/>
        <v>0</v>
      </c>
      <c r="CI52" s="21"/>
      <c r="CJ52" s="19">
        <f t="shared" si="238"/>
        <v>0</v>
      </c>
      <c r="CK52" s="21"/>
      <c r="CL52" s="19">
        <f t="shared" si="239"/>
        <v>0</v>
      </c>
      <c r="CM52" s="21"/>
      <c r="CN52" s="19">
        <f t="shared" si="240"/>
        <v>0</v>
      </c>
      <c r="CO52" s="21">
        <v>4</v>
      </c>
      <c r="CP52" s="19">
        <f t="shared" si="241"/>
        <v>64432.754399999998</v>
      </c>
      <c r="CQ52" s="21"/>
      <c r="CR52" s="19">
        <f t="shared" si="242"/>
        <v>0</v>
      </c>
      <c r="CS52" s="21"/>
      <c r="CT52" s="19">
        <f t="shared" si="243"/>
        <v>0</v>
      </c>
      <c r="CU52" s="19"/>
      <c r="CV52" s="19"/>
      <c r="CW52" s="19"/>
      <c r="CX52" s="19"/>
      <c r="CY52" s="55">
        <f t="shared" si="244"/>
        <v>4</v>
      </c>
      <c r="CZ52" s="55">
        <f t="shared" si="244"/>
        <v>64432.754399999998</v>
      </c>
      <c r="DF52" s="33"/>
    </row>
    <row r="53" spans="1:110" ht="30" x14ac:dyDescent="0.25">
      <c r="A53" s="28"/>
      <c r="B53" s="28">
        <v>29</v>
      </c>
      <c r="C53" s="15" t="s">
        <v>160</v>
      </c>
      <c r="D53" s="16">
        <f t="shared" si="247"/>
        <v>9860</v>
      </c>
      <c r="E53" s="16">
        <v>9959</v>
      </c>
      <c r="F53" s="17">
        <v>0.52</v>
      </c>
      <c r="G53" s="17"/>
      <c r="H53" s="29">
        <v>1</v>
      </c>
      <c r="I53" s="30"/>
      <c r="J53" s="16">
        <v>1.4</v>
      </c>
      <c r="K53" s="16">
        <v>1.68</v>
      </c>
      <c r="L53" s="16">
        <v>2.23</v>
      </c>
      <c r="M53" s="18">
        <v>2.57</v>
      </c>
      <c r="N53" s="21">
        <v>0</v>
      </c>
      <c r="O53" s="19">
        <f t="shared" si="202"/>
        <v>0</v>
      </c>
      <c r="P53" s="21">
        <v>14</v>
      </c>
      <c r="Q53" s="19">
        <f t="shared" si="203"/>
        <v>100745.372</v>
      </c>
      <c r="R53" s="20"/>
      <c r="S53" s="19">
        <f t="shared" si="204"/>
        <v>0</v>
      </c>
      <c r="T53" s="21">
        <v>0</v>
      </c>
      <c r="U53" s="19">
        <f t="shared" si="205"/>
        <v>0</v>
      </c>
      <c r="V53" s="21">
        <v>0</v>
      </c>
      <c r="W53" s="19">
        <f t="shared" si="206"/>
        <v>0</v>
      </c>
      <c r="X53" s="21">
        <v>0</v>
      </c>
      <c r="Y53" s="19">
        <f t="shared" si="207"/>
        <v>0</v>
      </c>
      <c r="Z53" s="21"/>
      <c r="AA53" s="19">
        <f t="shared" si="208"/>
        <v>0</v>
      </c>
      <c r="AB53" s="21">
        <v>0</v>
      </c>
      <c r="AC53" s="19">
        <f t="shared" si="209"/>
        <v>0</v>
      </c>
      <c r="AD53" s="20"/>
      <c r="AE53" s="19">
        <f t="shared" si="210"/>
        <v>0</v>
      </c>
      <c r="AF53" s="21">
        <v>60</v>
      </c>
      <c r="AG53" s="19">
        <f t="shared" si="211"/>
        <v>431765.87999999995</v>
      </c>
      <c r="AH53" s="21">
        <v>0</v>
      </c>
      <c r="AI53" s="19">
        <f t="shared" si="212"/>
        <v>0</v>
      </c>
      <c r="AJ53" s="21"/>
      <c r="AK53" s="19">
        <f t="shared" si="213"/>
        <v>0</v>
      </c>
      <c r="AL53" s="21">
        <v>0</v>
      </c>
      <c r="AM53" s="19">
        <f t="shared" si="214"/>
        <v>0</v>
      </c>
      <c r="AN53" s="21">
        <v>0</v>
      </c>
      <c r="AO53" s="19">
        <f t="shared" si="215"/>
        <v>0</v>
      </c>
      <c r="AP53" s="31">
        <v>35</v>
      </c>
      <c r="AQ53" s="19">
        <f t="shared" si="216"/>
        <v>302236.11599999998</v>
      </c>
      <c r="AR53" s="21">
        <v>0</v>
      </c>
      <c r="AS53" s="19">
        <f t="shared" si="217"/>
        <v>0</v>
      </c>
      <c r="AT53" s="21">
        <v>0</v>
      </c>
      <c r="AU53" s="19">
        <f t="shared" si="218"/>
        <v>0</v>
      </c>
      <c r="AV53" s="31">
        <v>10</v>
      </c>
      <c r="AW53" s="19">
        <f t="shared" si="219"/>
        <v>86353.176000000007</v>
      </c>
      <c r="AX53" s="21"/>
      <c r="AY53" s="19">
        <f t="shared" si="220"/>
        <v>0</v>
      </c>
      <c r="AZ53" s="21">
        <v>0</v>
      </c>
      <c r="BA53" s="19">
        <f t="shared" si="221"/>
        <v>0</v>
      </c>
      <c r="BB53" s="21"/>
      <c r="BC53" s="19">
        <f t="shared" si="222"/>
        <v>0</v>
      </c>
      <c r="BD53" s="21"/>
      <c r="BE53" s="19">
        <f t="shared" si="223"/>
        <v>0</v>
      </c>
      <c r="BF53" s="21">
        <v>0</v>
      </c>
      <c r="BG53" s="19">
        <f t="shared" si="224"/>
        <v>0</v>
      </c>
      <c r="BH53" s="21">
        <v>0</v>
      </c>
      <c r="BI53" s="19">
        <f t="shared" si="225"/>
        <v>0</v>
      </c>
      <c r="BJ53" s="21"/>
      <c r="BK53" s="19">
        <f t="shared" si="226"/>
        <v>0</v>
      </c>
      <c r="BL53" s="21">
        <v>1</v>
      </c>
      <c r="BM53" s="19">
        <f t="shared" si="227"/>
        <v>8635.3176000000003</v>
      </c>
      <c r="BN53" s="21"/>
      <c r="BO53" s="19">
        <f t="shared" si="228"/>
        <v>0</v>
      </c>
      <c r="BP53" s="21">
        <v>1</v>
      </c>
      <c r="BQ53" s="19">
        <f t="shared" si="229"/>
        <v>8635.3176000000003</v>
      </c>
      <c r="BR53" s="21"/>
      <c r="BS53" s="19">
        <f t="shared" si="230"/>
        <v>0</v>
      </c>
      <c r="BT53" s="21"/>
      <c r="BU53" s="19">
        <f t="shared" si="231"/>
        <v>0</v>
      </c>
      <c r="BV53" s="21"/>
      <c r="BW53" s="19">
        <f t="shared" si="232"/>
        <v>0</v>
      </c>
      <c r="BX53" s="19">
        <v>0</v>
      </c>
      <c r="BY53" s="21">
        <v>0</v>
      </c>
      <c r="BZ53" s="19">
        <f t="shared" si="233"/>
        <v>0</v>
      </c>
      <c r="CA53" s="21"/>
      <c r="CB53" s="19">
        <f t="shared" si="234"/>
        <v>0</v>
      </c>
      <c r="CC53" s="21">
        <v>17</v>
      </c>
      <c r="CD53" s="19">
        <f t="shared" si="235"/>
        <v>146800.39919999999</v>
      </c>
      <c r="CE53" s="21">
        <v>24</v>
      </c>
      <c r="CF53" s="19">
        <f t="shared" si="236"/>
        <v>207247.62239999999</v>
      </c>
      <c r="CG53" s="21"/>
      <c r="CH53" s="19">
        <f t="shared" si="237"/>
        <v>0</v>
      </c>
      <c r="CI53" s="21">
        <v>3</v>
      </c>
      <c r="CJ53" s="19">
        <f t="shared" si="238"/>
        <v>21588.294000000002</v>
      </c>
      <c r="CK53" s="21"/>
      <c r="CL53" s="19">
        <f t="shared" si="239"/>
        <v>0</v>
      </c>
      <c r="CM53" s="21"/>
      <c r="CN53" s="19">
        <f t="shared" si="240"/>
        <v>0</v>
      </c>
      <c r="CO53" s="21"/>
      <c r="CP53" s="19">
        <f t="shared" si="241"/>
        <v>0</v>
      </c>
      <c r="CQ53" s="31">
        <v>2</v>
      </c>
      <c r="CR53" s="19">
        <f t="shared" si="242"/>
        <v>26419.959800000001</v>
      </c>
      <c r="CS53" s="31">
        <v>6</v>
      </c>
      <c r="CT53" s="19">
        <f t="shared" si="243"/>
        <v>68774.136599999998</v>
      </c>
      <c r="CU53" s="19"/>
      <c r="CV53" s="19"/>
      <c r="CW53" s="19"/>
      <c r="CX53" s="19"/>
      <c r="CY53" s="55">
        <f t="shared" si="244"/>
        <v>173</v>
      </c>
      <c r="CZ53" s="55">
        <f t="shared" si="244"/>
        <v>1409201.5911999999</v>
      </c>
      <c r="DF53" s="33"/>
    </row>
    <row r="54" spans="1:110" ht="30" x14ac:dyDescent="0.25">
      <c r="A54" s="28"/>
      <c r="B54" s="28">
        <v>30</v>
      </c>
      <c r="C54" s="15" t="s">
        <v>161</v>
      </c>
      <c r="D54" s="16">
        <f>D53</f>
        <v>9860</v>
      </c>
      <c r="E54" s="16">
        <v>9959</v>
      </c>
      <c r="F54" s="17">
        <v>0.65</v>
      </c>
      <c r="G54" s="17"/>
      <c r="H54" s="29">
        <v>1</v>
      </c>
      <c r="I54" s="30"/>
      <c r="J54" s="16">
        <v>1.4</v>
      </c>
      <c r="K54" s="16">
        <v>1.68</v>
      </c>
      <c r="L54" s="16">
        <v>2.23</v>
      </c>
      <c r="M54" s="18">
        <v>2.57</v>
      </c>
      <c r="N54" s="27"/>
      <c r="O54" s="19">
        <f t="shared" si="202"/>
        <v>0</v>
      </c>
      <c r="P54" s="27">
        <v>4</v>
      </c>
      <c r="Q54" s="19">
        <f t="shared" si="203"/>
        <v>35980.49</v>
      </c>
      <c r="R54" s="20"/>
      <c r="S54" s="19">
        <f t="shared" si="204"/>
        <v>0</v>
      </c>
      <c r="T54" s="27"/>
      <c r="U54" s="19">
        <f t="shared" si="205"/>
        <v>0</v>
      </c>
      <c r="V54" s="27"/>
      <c r="W54" s="19">
        <f t="shared" si="206"/>
        <v>0</v>
      </c>
      <c r="X54" s="27"/>
      <c r="Y54" s="19">
        <f t="shared" si="207"/>
        <v>0</v>
      </c>
      <c r="Z54" s="21"/>
      <c r="AA54" s="19">
        <f t="shared" si="208"/>
        <v>0</v>
      </c>
      <c r="AB54" s="27"/>
      <c r="AC54" s="19">
        <f t="shared" si="209"/>
        <v>0</v>
      </c>
      <c r="AD54" s="20"/>
      <c r="AE54" s="19">
        <f t="shared" si="210"/>
        <v>0</v>
      </c>
      <c r="AF54" s="27">
        <v>55</v>
      </c>
      <c r="AG54" s="19">
        <f t="shared" si="211"/>
        <v>494731.73749999999</v>
      </c>
      <c r="AH54" s="27"/>
      <c r="AI54" s="19">
        <f t="shared" si="212"/>
        <v>0</v>
      </c>
      <c r="AJ54" s="27"/>
      <c r="AK54" s="19">
        <f t="shared" si="213"/>
        <v>0</v>
      </c>
      <c r="AL54" s="27"/>
      <c r="AM54" s="19">
        <f t="shared" si="214"/>
        <v>0</v>
      </c>
      <c r="AN54" s="27"/>
      <c r="AO54" s="19">
        <f t="shared" si="215"/>
        <v>0</v>
      </c>
      <c r="AP54" s="32">
        <v>115</v>
      </c>
      <c r="AQ54" s="19">
        <f t="shared" si="216"/>
        <v>1241326.905</v>
      </c>
      <c r="AR54" s="27"/>
      <c r="AS54" s="19">
        <f t="shared" si="217"/>
        <v>0</v>
      </c>
      <c r="AT54" s="27"/>
      <c r="AU54" s="19">
        <f t="shared" si="218"/>
        <v>0</v>
      </c>
      <c r="AV54" s="27"/>
      <c r="AW54" s="19">
        <f t="shared" si="219"/>
        <v>0</v>
      </c>
      <c r="AX54" s="32"/>
      <c r="AY54" s="19">
        <f t="shared" si="220"/>
        <v>0</v>
      </c>
      <c r="AZ54" s="27"/>
      <c r="BA54" s="19">
        <f t="shared" si="221"/>
        <v>0</v>
      </c>
      <c r="BB54" s="27"/>
      <c r="BC54" s="19">
        <f t="shared" si="222"/>
        <v>0</v>
      </c>
      <c r="BD54" s="27"/>
      <c r="BE54" s="19">
        <f t="shared" si="223"/>
        <v>0</v>
      </c>
      <c r="BF54" s="27"/>
      <c r="BG54" s="19">
        <f t="shared" si="224"/>
        <v>0</v>
      </c>
      <c r="BH54" s="27"/>
      <c r="BI54" s="19">
        <f t="shared" si="225"/>
        <v>0</v>
      </c>
      <c r="BJ54" s="27"/>
      <c r="BK54" s="19">
        <f t="shared" si="226"/>
        <v>0</v>
      </c>
      <c r="BL54" s="27">
        <v>15</v>
      </c>
      <c r="BM54" s="19">
        <f t="shared" si="227"/>
        <v>161912.20499999999</v>
      </c>
      <c r="BN54" s="27"/>
      <c r="BO54" s="19">
        <f t="shared" si="228"/>
        <v>0</v>
      </c>
      <c r="BP54" s="27"/>
      <c r="BQ54" s="19">
        <f t="shared" si="229"/>
        <v>0</v>
      </c>
      <c r="BR54" s="27"/>
      <c r="BS54" s="19">
        <f t="shared" si="230"/>
        <v>0</v>
      </c>
      <c r="BT54" s="27"/>
      <c r="BU54" s="19">
        <f t="shared" si="231"/>
        <v>0</v>
      </c>
      <c r="BV54" s="32"/>
      <c r="BW54" s="19">
        <f t="shared" si="232"/>
        <v>0</v>
      </c>
      <c r="BX54" s="23">
        <v>3.4285714285714284</v>
      </c>
      <c r="BY54" s="27">
        <v>2</v>
      </c>
      <c r="BZ54" s="19">
        <f t="shared" si="233"/>
        <v>21588.294000000002</v>
      </c>
      <c r="CA54" s="27"/>
      <c r="CB54" s="19">
        <f t="shared" si="234"/>
        <v>0</v>
      </c>
      <c r="CC54" s="32">
        <v>28</v>
      </c>
      <c r="CD54" s="19">
        <f t="shared" si="235"/>
        <v>302236.11599999998</v>
      </c>
      <c r="CE54" s="27">
        <v>88</v>
      </c>
      <c r="CF54" s="19">
        <f t="shared" si="236"/>
        <v>949884.93599999999</v>
      </c>
      <c r="CG54" s="27">
        <v>8</v>
      </c>
      <c r="CH54" s="19">
        <f t="shared" si="237"/>
        <v>71960.98</v>
      </c>
      <c r="CI54" s="27">
        <v>80</v>
      </c>
      <c r="CJ54" s="19">
        <f t="shared" si="238"/>
        <v>719609.8</v>
      </c>
      <c r="CK54" s="27"/>
      <c r="CL54" s="19">
        <f t="shared" si="239"/>
        <v>0</v>
      </c>
      <c r="CM54" s="27">
        <v>2</v>
      </c>
      <c r="CN54" s="19">
        <f t="shared" si="240"/>
        <v>21588.294000000002</v>
      </c>
      <c r="CO54" s="27"/>
      <c r="CP54" s="19">
        <f t="shared" si="241"/>
        <v>0</v>
      </c>
      <c r="CQ54" s="27"/>
      <c r="CR54" s="19">
        <f t="shared" si="242"/>
        <v>0</v>
      </c>
      <c r="CS54" s="27"/>
      <c r="CT54" s="19">
        <f t="shared" si="243"/>
        <v>0</v>
      </c>
      <c r="CU54" s="19"/>
      <c r="CV54" s="19"/>
      <c r="CW54" s="19"/>
      <c r="CX54" s="19"/>
      <c r="CY54" s="55">
        <f t="shared" si="244"/>
        <v>397</v>
      </c>
      <c r="CZ54" s="55">
        <f t="shared" si="244"/>
        <v>4020819.7575000003</v>
      </c>
      <c r="DF54" s="33"/>
    </row>
    <row r="55" spans="1:110" x14ac:dyDescent="0.25">
      <c r="A55" s="71">
        <v>13</v>
      </c>
      <c r="B55" s="71"/>
      <c r="C55" s="79" t="s">
        <v>162</v>
      </c>
      <c r="D55" s="81"/>
      <c r="E55" s="81">
        <v>9959</v>
      </c>
      <c r="F55" s="82">
        <v>0.8</v>
      </c>
      <c r="G55" s="82"/>
      <c r="H55" s="87">
        <v>1</v>
      </c>
      <c r="I55" s="88"/>
      <c r="J55" s="81">
        <v>1.4</v>
      </c>
      <c r="K55" s="81">
        <v>1.68</v>
      </c>
      <c r="L55" s="81">
        <v>2.23</v>
      </c>
      <c r="M55" s="85">
        <v>2.57</v>
      </c>
      <c r="N55" s="89">
        <f>SUM(N56:N57)</f>
        <v>0</v>
      </c>
      <c r="O55" s="89">
        <f>SUM(O56:O57)</f>
        <v>0</v>
      </c>
      <c r="P55" s="89">
        <f t="shared" ref="P55:CA55" si="248">SUM(P56:P57)</f>
        <v>124</v>
      </c>
      <c r="Q55" s="89">
        <f t="shared" si="248"/>
        <v>1372794.08</v>
      </c>
      <c r="R55" s="89">
        <f t="shared" si="248"/>
        <v>0</v>
      </c>
      <c r="S55" s="89">
        <f t="shared" si="248"/>
        <v>0</v>
      </c>
      <c r="T55" s="89">
        <f t="shared" si="248"/>
        <v>0</v>
      </c>
      <c r="U55" s="89">
        <f t="shared" si="248"/>
        <v>0</v>
      </c>
      <c r="V55" s="89">
        <f t="shared" si="248"/>
        <v>0</v>
      </c>
      <c r="W55" s="89">
        <f t="shared" si="248"/>
        <v>0</v>
      </c>
      <c r="X55" s="89">
        <f t="shared" si="248"/>
        <v>30</v>
      </c>
      <c r="Y55" s="89">
        <f t="shared" si="248"/>
        <v>332127.59999999998</v>
      </c>
      <c r="Z55" s="89">
        <f t="shared" si="248"/>
        <v>0</v>
      </c>
      <c r="AA55" s="89">
        <f t="shared" si="248"/>
        <v>0</v>
      </c>
      <c r="AB55" s="89">
        <f t="shared" si="248"/>
        <v>0</v>
      </c>
      <c r="AC55" s="89">
        <f t="shared" si="248"/>
        <v>0</v>
      </c>
      <c r="AD55" s="89">
        <f t="shared" si="248"/>
        <v>0</v>
      </c>
      <c r="AE55" s="89">
        <f t="shared" si="248"/>
        <v>0</v>
      </c>
      <c r="AF55" s="89">
        <f t="shared" si="248"/>
        <v>0</v>
      </c>
      <c r="AG55" s="89">
        <f t="shared" si="248"/>
        <v>0</v>
      </c>
      <c r="AH55" s="89">
        <f t="shared" si="248"/>
        <v>0</v>
      </c>
      <c r="AI55" s="89">
        <f t="shared" si="248"/>
        <v>0</v>
      </c>
      <c r="AJ55" s="89">
        <f t="shared" si="248"/>
        <v>0</v>
      </c>
      <c r="AK55" s="89">
        <f t="shared" si="248"/>
        <v>0</v>
      </c>
      <c r="AL55" s="89">
        <f t="shared" si="248"/>
        <v>63</v>
      </c>
      <c r="AM55" s="89">
        <f t="shared" si="248"/>
        <v>836961.55199999991</v>
      </c>
      <c r="AN55" s="89">
        <f t="shared" si="248"/>
        <v>115</v>
      </c>
      <c r="AO55" s="89">
        <f t="shared" si="248"/>
        <v>1527786.96</v>
      </c>
      <c r="AP55" s="89">
        <f t="shared" si="248"/>
        <v>0</v>
      </c>
      <c r="AQ55" s="89">
        <f t="shared" si="248"/>
        <v>0</v>
      </c>
      <c r="AR55" s="89">
        <f t="shared" si="248"/>
        <v>9</v>
      </c>
      <c r="AS55" s="89">
        <f t="shared" si="248"/>
        <v>119565.936</v>
      </c>
      <c r="AT55" s="89">
        <f t="shared" si="248"/>
        <v>0</v>
      </c>
      <c r="AU55" s="89">
        <f t="shared" si="248"/>
        <v>0</v>
      </c>
      <c r="AV55" s="89">
        <f t="shared" si="248"/>
        <v>260</v>
      </c>
      <c r="AW55" s="89">
        <f t="shared" si="248"/>
        <v>3454127.04</v>
      </c>
      <c r="AX55" s="89">
        <f t="shared" si="248"/>
        <v>0</v>
      </c>
      <c r="AY55" s="89">
        <f t="shared" si="248"/>
        <v>0</v>
      </c>
      <c r="AZ55" s="89">
        <f t="shared" si="248"/>
        <v>15</v>
      </c>
      <c r="BA55" s="89">
        <f t="shared" si="248"/>
        <v>166063.79999999999</v>
      </c>
      <c r="BB55" s="89">
        <f t="shared" si="248"/>
        <v>60</v>
      </c>
      <c r="BC55" s="89">
        <f t="shared" si="248"/>
        <v>664255.19999999995</v>
      </c>
      <c r="BD55" s="89">
        <f t="shared" si="248"/>
        <v>0</v>
      </c>
      <c r="BE55" s="89">
        <f t="shared" si="248"/>
        <v>0</v>
      </c>
      <c r="BF55" s="89">
        <f t="shared" si="248"/>
        <v>287</v>
      </c>
      <c r="BG55" s="89">
        <f t="shared" si="248"/>
        <v>3177354.0399999996</v>
      </c>
      <c r="BH55" s="89">
        <f t="shared" si="248"/>
        <v>20</v>
      </c>
      <c r="BI55" s="89">
        <f t="shared" si="248"/>
        <v>221418.4</v>
      </c>
      <c r="BJ55" s="89">
        <f t="shared" si="248"/>
        <v>20</v>
      </c>
      <c r="BK55" s="89">
        <f t="shared" si="248"/>
        <v>265702.08</v>
      </c>
      <c r="BL55" s="89">
        <f t="shared" si="248"/>
        <v>238</v>
      </c>
      <c r="BM55" s="89">
        <f t="shared" si="248"/>
        <v>3161854.7519999999</v>
      </c>
      <c r="BN55" s="89">
        <f t="shared" si="248"/>
        <v>40</v>
      </c>
      <c r="BO55" s="89">
        <f t="shared" si="248"/>
        <v>442836.8</v>
      </c>
      <c r="BP55" s="89">
        <f t="shared" si="248"/>
        <v>77</v>
      </c>
      <c r="BQ55" s="89">
        <f t="shared" si="248"/>
        <v>1022953.008</v>
      </c>
      <c r="BR55" s="89">
        <f t="shared" si="248"/>
        <v>0</v>
      </c>
      <c r="BS55" s="89">
        <f t="shared" si="248"/>
        <v>0</v>
      </c>
      <c r="BT55" s="89">
        <f t="shared" si="248"/>
        <v>0</v>
      </c>
      <c r="BU55" s="89">
        <f t="shared" si="248"/>
        <v>0</v>
      </c>
      <c r="BV55" s="89">
        <f t="shared" si="248"/>
        <v>137</v>
      </c>
      <c r="BW55" s="89">
        <f t="shared" si="248"/>
        <v>1820059.2480000001</v>
      </c>
      <c r="BX55" s="50">
        <v>108</v>
      </c>
      <c r="BY55" s="89">
        <f t="shared" si="248"/>
        <v>90</v>
      </c>
      <c r="BZ55" s="89">
        <f t="shared" si="248"/>
        <v>1195659.3599999999</v>
      </c>
      <c r="CA55" s="89">
        <f t="shared" si="248"/>
        <v>87</v>
      </c>
      <c r="CB55" s="89">
        <f t="shared" ref="CB55:CT55" si="249">SUM(CB56:CB57)</f>
        <v>1155804.048</v>
      </c>
      <c r="CC55" s="89">
        <f t="shared" si="249"/>
        <v>221</v>
      </c>
      <c r="CD55" s="89">
        <f t="shared" si="249"/>
        <v>2936007.9840000002</v>
      </c>
      <c r="CE55" s="89">
        <f t="shared" si="249"/>
        <v>187</v>
      </c>
      <c r="CF55" s="89">
        <f t="shared" si="249"/>
        <v>2484314.4479999999</v>
      </c>
      <c r="CG55" s="89">
        <f t="shared" si="249"/>
        <v>230</v>
      </c>
      <c r="CH55" s="89">
        <f t="shared" si="249"/>
        <v>2546311.5999999996</v>
      </c>
      <c r="CI55" s="89">
        <f t="shared" si="249"/>
        <v>330</v>
      </c>
      <c r="CJ55" s="89">
        <f t="shared" si="249"/>
        <v>3653403.6</v>
      </c>
      <c r="CK55" s="89">
        <f t="shared" si="249"/>
        <v>133</v>
      </c>
      <c r="CL55" s="89">
        <f t="shared" si="249"/>
        <v>1472432.3599999999</v>
      </c>
      <c r="CM55" s="89">
        <f t="shared" si="249"/>
        <v>132</v>
      </c>
      <c r="CN55" s="89">
        <f t="shared" si="249"/>
        <v>1753633.7279999999</v>
      </c>
      <c r="CO55" s="89">
        <f t="shared" si="249"/>
        <v>7</v>
      </c>
      <c r="CP55" s="89">
        <f t="shared" si="249"/>
        <v>92995.728000000003</v>
      </c>
      <c r="CQ55" s="89">
        <f t="shared" si="249"/>
        <v>10</v>
      </c>
      <c r="CR55" s="89">
        <f t="shared" si="249"/>
        <v>203230.45999999996</v>
      </c>
      <c r="CS55" s="89">
        <f t="shared" si="249"/>
        <v>100</v>
      </c>
      <c r="CT55" s="89">
        <f t="shared" si="249"/>
        <v>1763439.4</v>
      </c>
      <c r="CU55" s="89"/>
      <c r="CV55" s="89"/>
      <c r="CW55" s="89"/>
      <c r="CX55" s="89"/>
      <c r="CY55" s="89">
        <f t="shared" ref="CY55:CZ55" si="250">SUM(CY56:CY57)</f>
        <v>3022</v>
      </c>
      <c r="CZ55" s="89">
        <f t="shared" si="250"/>
        <v>37843093.211999997</v>
      </c>
      <c r="DF55" s="33"/>
    </row>
    <row r="56" spans="1:110" ht="30" x14ac:dyDescent="0.25">
      <c r="A56" s="28"/>
      <c r="B56" s="28">
        <v>31</v>
      </c>
      <c r="C56" s="15" t="s">
        <v>163</v>
      </c>
      <c r="D56" s="16">
        <f>D54</f>
        <v>9860</v>
      </c>
      <c r="E56" s="16">
        <v>9959</v>
      </c>
      <c r="F56" s="17">
        <v>0.8</v>
      </c>
      <c r="G56" s="17"/>
      <c r="H56" s="29">
        <v>1</v>
      </c>
      <c r="I56" s="30"/>
      <c r="J56" s="16">
        <v>1.4</v>
      </c>
      <c r="K56" s="16">
        <v>1.68</v>
      </c>
      <c r="L56" s="16">
        <v>2.23</v>
      </c>
      <c r="M56" s="18">
        <v>2.57</v>
      </c>
      <c r="N56" s="21"/>
      <c r="O56" s="19">
        <f t="shared" ref="O56:O57" si="251">SUM(N56/12*9*$D56*$F56*$H56*$J56*O$10)+SUM(N56/12*3*$E56*$F56*$H56*$J56*O$10)</f>
        <v>0</v>
      </c>
      <c r="P56" s="21">
        <v>124</v>
      </c>
      <c r="Q56" s="19">
        <f t="shared" ref="Q56:Q57" si="252">SUM(P56/12*9*$D56*$F56*$H56*$J56*Q$10)+SUM(P56/12*3*$E56*$F56*$H56*$J56*Q$10)</f>
        <v>1372794.08</v>
      </c>
      <c r="R56" s="20"/>
      <c r="S56" s="19">
        <f t="shared" ref="S56:S57" si="253">SUM(R56/12*9*$D56*$F56*$H56*$J56*S$10)+SUM(R56/12*3*$E56*$F56*$H56*$J56*S$10)</f>
        <v>0</v>
      </c>
      <c r="T56" s="21"/>
      <c r="U56" s="19">
        <f t="shared" ref="U56:U57" si="254">SUM(T56/12*9*$D56*$F56*$H56*$J56*U$10)+SUM(T56/12*3*$E56*$F56*$H56*$J56*U$10)</f>
        <v>0</v>
      </c>
      <c r="V56" s="21"/>
      <c r="W56" s="19">
        <f t="shared" ref="W56:W57" si="255">SUM(V56/12*9*$D56*$F56*$H56*$J56*W$10)+SUM(V56/12*3*$E56*$F56*$H56*$J56*W$10)</f>
        <v>0</v>
      </c>
      <c r="X56" s="21">
        <v>30</v>
      </c>
      <c r="Y56" s="19">
        <f t="shared" ref="Y56:Y57" si="256">SUM(X56/12*9*$D56*$F56*$H56*$J56*Y$10)+SUM(X56/12*3*$E56*$F56*$H56*$J56*Y$10)</f>
        <v>332127.59999999998</v>
      </c>
      <c r="Z56" s="21"/>
      <c r="AA56" s="19">
        <f t="shared" ref="AA56:AA57" si="257">SUM(Z56/12*9*$D56*$F56*$H56*$J56*AA$10)+SUM(Z56/12*3*$E56*$F56*$H56*$J56*AA$10)</f>
        <v>0</v>
      </c>
      <c r="AB56" s="21"/>
      <c r="AC56" s="19">
        <f t="shared" ref="AC56:AC57" si="258">SUM(AB56/12*9*$D56*$F56*$H56*$J56*AC$10)+SUM(AB56/12*3*$E56*$F56*$H56*$J56*AC$10)</f>
        <v>0</v>
      </c>
      <c r="AD56" s="20"/>
      <c r="AE56" s="19">
        <f t="shared" ref="AE56:AE57" si="259">SUM(AD56/12*9*$D56*$F56*$H56*$J56*AE$10)+SUM(AD56/12*3*$E56*$F56*$H56*$J56*AE$10)</f>
        <v>0</v>
      </c>
      <c r="AF56" s="21"/>
      <c r="AG56" s="19">
        <f t="shared" ref="AG56:AG57" si="260">SUM(AF56/12*9*$D56*$F56*$H56*$J56*AG$10)+SUM(AF56/12*3*$E56*$F56*$H56*$J56*AG$10)</f>
        <v>0</v>
      </c>
      <c r="AH56" s="21"/>
      <c r="AI56" s="19">
        <f t="shared" ref="AI56:AI57" si="261">SUM(AH56/12*9*$D56*$F56*$H56*$J56*AI$10)+SUM(AH56/12*3*$E56*$F56*$H56*$J56*AI$10)</f>
        <v>0</v>
      </c>
      <c r="AJ56" s="21"/>
      <c r="AK56" s="19">
        <f t="shared" ref="AK56:AK57" si="262">SUM(AJ56/12*9*$D56*$F56*$H56*$J56*AK$10)+SUM(AJ56/12*3*$E56*$F56*$H56*$J56*AK$10)</f>
        <v>0</v>
      </c>
      <c r="AL56" s="31">
        <v>63</v>
      </c>
      <c r="AM56" s="19">
        <f t="shared" ref="AM56:AM57" si="263">SUM(AL56/12*9*$D56*$F56*$H56*$K56*AM$10)+SUM(AL56/12*3*$E56*$F56*$H56*$K56*AM$10)</f>
        <v>836961.55199999991</v>
      </c>
      <c r="AN56" s="31">
        <v>115</v>
      </c>
      <c r="AO56" s="19">
        <f t="shared" ref="AO56:AO57" si="264">SUM(AN56/12*9*$D56*$F56*$H56*$K56*AO$10)+SUM(AN56/12*3*$E56*$F56*$H56*$K56*AO$10)</f>
        <v>1527786.96</v>
      </c>
      <c r="AP56" s="21"/>
      <c r="AQ56" s="19">
        <f t="shared" ref="AQ56:AQ57" si="265">SUM(AP56/12*9*$D56*$F56*$H56*$K56*AQ$10)+SUM(AP56/12*3*$E56*$F56*$H56*$K56*AQ$10)</f>
        <v>0</v>
      </c>
      <c r="AR56" s="31">
        <v>9</v>
      </c>
      <c r="AS56" s="19">
        <f t="shared" ref="AS56:AS57" si="266">SUM(AR56/12*9*$D56*$F56*$H56*$K56*AS$10)+SUM(AR56/12*3*$E56*$F56*$H56*$K56*AS$10)</f>
        <v>119565.936</v>
      </c>
      <c r="AT56" s="21"/>
      <c r="AU56" s="19">
        <f t="shared" ref="AU56:AU57" si="267">SUM(AT56/12*9*$D56*$F56*$H56*$K56*AU$10)+SUM(AT56/12*3*$E56*$F56*$H56*$K56*AU$10)</f>
        <v>0</v>
      </c>
      <c r="AV56" s="31">
        <v>260</v>
      </c>
      <c r="AW56" s="19">
        <f t="shared" ref="AW56:AW57" si="268">SUM(AV56/12*9*$D56*$F56*$H56*$K56*AW$10)+SUM(AV56/12*3*$E56*$F56*$H56*$K56*AW$10)</f>
        <v>3454127.04</v>
      </c>
      <c r="AX56" s="21"/>
      <c r="AY56" s="19">
        <f t="shared" ref="AY56:AY57" si="269">SUM(AX56/12*9*$D56*$F56*$H56*$K56*AY$10)+SUM(AX56/12*3*$E56*$F56*$H56*$K56*AY$10)</f>
        <v>0</v>
      </c>
      <c r="AZ56" s="21">
        <v>15</v>
      </c>
      <c r="BA56" s="19">
        <f t="shared" ref="BA56:BA57" si="270">SUM(AZ56/12*9*$D56*$F56*$H56*$J56*BA$10)+SUM(AZ56/12*3*$E56*$F56*$H56*$J56*BA$10)</f>
        <v>166063.79999999999</v>
      </c>
      <c r="BB56" s="21">
        <v>60</v>
      </c>
      <c r="BC56" s="19">
        <f t="shared" ref="BC56:BC57" si="271">SUM(BB56/12*9*$D56*$F56*$H56*$J56*BC$10)+SUM(BB56/12*3*$E56*$F56*$H56*$J56*BC$10)</f>
        <v>664255.19999999995</v>
      </c>
      <c r="BD56" s="21"/>
      <c r="BE56" s="19">
        <f t="shared" ref="BE56:BE57" si="272">SUM(BD56/12*9*$D56*$F56*$H56*$J56*BE$10)+SUM(BD56/12*3*$E56*$F56*$H56*$J56*BE$10)</f>
        <v>0</v>
      </c>
      <c r="BF56" s="21">
        <v>287</v>
      </c>
      <c r="BG56" s="19">
        <f t="shared" ref="BG56:BG57" si="273">SUM(BF56/12*9*$D56*$F56*$H56*$J56*BG$10)+SUM(BF56/12*3*$E56*$F56*$H56*$J56*BG$10)</f>
        <v>3177354.0399999996</v>
      </c>
      <c r="BH56" s="21">
        <v>20</v>
      </c>
      <c r="BI56" s="19">
        <f t="shared" ref="BI56:BI57" si="274">SUM(BH56/12*9*$D56*$F56*$H56*$J56*BI$10)+SUM(BH56/12*3*$E56*$F56*$H56*$J56*BI$10)</f>
        <v>221418.4</v>
      </c>
      <c r="BJ56" s="21">
        <v>20</v>
      </c>
      <c r="BK56" s="19">
        <f t="shared" ref="BK56:BK57" si="275">SUM(BJ56/12*9*$D56*$F56*$H56*$K56*BK$10)+SUM(BJ56/12*3*$E56*$F56*$H56*$K56*BK$10)</f>
        <v>265702.08</v>
      </c>
      <c r="BL56" s="21">
        <v>238</v>
      </c>
      <c r="BM56" s="19">
        <f t="shared" ref="BM56:BM57" si="276">SUM(BL56/12*9*$D56*$F56*$H56*$K56*BM$10)+SUM(BL56/12*3*$E56*$F56*$H56*$K56*BM$10)</f>
        <v>3161854.7519999999</v>
      </c>
      <c r="BN56" s="21">
        <v>40</v>
      </c>
      <c r="BO56" s="19">
        <f t="shared" ref="BO56:BO57" si="277">SUM(BN56/12*9*$D56*$F56*$H56*$J56*BO$10)+SUM(BN56/12*3*$E56*$F56*$H56*$J56*BO$10)</f>
        <v>442836.8</v>
      </c>
      <c r="BP56" s="31">
        <v>77</v>
      </c>
      <c r="BQ56" s="19">
        <f t="shared" ref="BQ56:BQ57" si="278">SUM(BP56/12*9*$D56*$F56*$H56*$K56*BQ$10)+SUM(BP56/12*3*$E56*$F56*$H56*$K56*BQ$10)</f>
        <v>1022953.008</v>
      </c>
      <c r="BR56" s="21"/>
      <c r="BS56" s="19">
        <f t="shared" ref="BS56:BS57" si="279">SUM(BR56/12*9*$D56*$F56*$H56*$J56*BS$10)+SUM(BR56/12*3*$E56*$F56*$H56*$J56*BS$10)</f>
        <v>0</v>
      </c>
      <c r="BT56" s="21"/>
      <c r="BU56" s="19">
        <f t="shared" ref="BU56:BU57" si="280">SUM(BT56/12*9*$D56*$F56*$H56*$J56*BU$10)+SUM(BT56/12*3*$E56*$F56*$H56*$J56*BU$10)</f>
        <v>0</v>
      </c>
      <c r="BV56" s="31">
        <v>137</v>
      </c>
      <c r="BW56" s="19">
        <f t="shared" ref="BW56:BW57" si="281">SUM(BV56/12*9*$D56*$F56*$H56*$K56*BW$10)+SUM(BV56/12*3*$E56*$F56*$H56*$K56*BW$10)</f>
        <v>1820059.2480000001</v>
      </c>
      <c r="BX56" s="19">
        <v>108</v>
      </c>
      <c r="BY56" s="31">
        <v>90</v>
      </c>
      <c r="BZ56" s="19">
        <f t="shared" ref="BZ56:BZ57" si="282">SUM(BY56/12*9*$D56*$F56*$H56*$K56*BZ$10)+SUM(BY56/12*3*$E56*$F56*$H56*$K56*BZ$10)</f>
        <v>1195659.3599999999</v>
      </c>
      <c r="CA56" s="31">
        <v>87</v>
      </c>
      <c r="CB56" s="19">
        <f t="shared" ref="CB56:CB57" si="283">SUM(CA56/12*9*$D56*$F56*$H56*$K56*CB$10)+SUM(CA56/12*3*$E56*$F56*$H56*$K56*CB$10)</f>
        <v>1155804.048</v>
      </c>
      <c r="CC56" s="31">
        <v>221</v>
      </c>
      <c r="CD56" s="19">
        <f t="shared" ref="CD56:CD57" si="284">SUM(CC56/12*9*$D56*$F56*$H56*$K56*CD$10)+SUM(CC56/12*3*$E56*$F56*$H56*$K56*CD$10)</f>
        <v>2936007.9840000002</v>
      </c>
      <c r="CE56" s="21">
        <v>187</v>
      </c>
      <c r="CF56" s="19">
        <f t="shared" ref="CF56:CF57" si="285">SUM(CE56/12*9*$D56*$F56*$H56*$K56*CF$10)+SUM(CE56/12*3*$E56*$F56*$H56*$K56*CF$10)</f>
        <v>2484314.4479999999</v>
      </c>
      <c r="CG56" s="21">
        <v>230</v>
      </c>
      <c r="CH56" s="19">
        <f t="shared" ref="CH56:CH57" si="286">SUM(CG56/12*9*$D56*$F56*$H56*$J56*CH$10)+SUM(CG56/12*3*$E56*$F56*$H56*$J56*CH$10)</f>
        <v>2546311.5999999996</v>
      </c>
      <c r="CI56" s="21">
        <v>330</v>
      </c>
      <c r="CJ56" s="19">
        <f t="shared" ref="CJ56:CJ57" si="287">SUM(CI56/12*9*$D56*$F56*$H56*$J56*CJ$10)+SUM(CI56/12*3*$E56*$F56*$H56*$J56*CJ$10)</f>
        <v>3653403.6</v>
      </c>
      <c r="CK56" s="21">
        <v>133</v>
      </c>
      <c r="CL56" s="19">
        <f t="shared" ref="CL56:CL57" si="288">SUM(CK56/12*9*$D56*$F56*$H56*$J56*CL$10)+SUM(CK56/12*3*$E56*$F56*$H56*$J56*CL$10)</f>
        <v>1472432.3599999999</v>
      </c>
      <c r="CM56" s="21">
        <v>132</v>
      </c>
      <c r="CN56" s="19">
        <f t="shared" ref="CN56:CN57" si="289">SUM(CM56/12*9*$D56*$F56*$H56*$K56*CN$10)+SUM(CM56/12*3*$E56*$F56*$H56*$K56*CN$10)</f>
        <v>1753633.7279999999</v>
      </c>
      <c r="CO56" s="21">
        <v>7</v>
      </c>
      <c r="CP56" s="19">
        <f t="shared" ref="CP56:CP57" si="290">SUM(CO56/12*9*$D56*$F56*$H56*$K56*CP$10)+SUM(CO56/12*3*$E56*$F56*$H56*$K56*CP$10)</f>
        <v>92995.728000000003</v>
      </c>
      <c r="CQ56" s="31">
        <v>10</v>
      </c>
      <c r="CR56" s="19">
        <f t="shared" ref="CR56:CR57" si="291">SUM(CQ56/12*9*$D56*$F56*$H56*$M56*CR$10)+SUM(CQ56/12*3*$E56*$F56*$H56*$M56*CR$10)</f>
        <v>203230.45999999996</v>
      </c>
      <c r="CS56" s="31">
        <v>100</v>
      </c>
      <c r="CT56" s="19">
        <f t="shared" ref="CT56:CT57" si="292">SUM(CS56/12*9*$D56*$F56*$H56*$L56*CT$10)+SUM(CS56/12*3*$E56*$F56*$H56*$L56*CT$10)</f>
        <v>1763439.4</v>
      </c>
      <c r="CU56" s="19"/>
      <c r="CV56" s="19"/>
      <c r="CW56" s="19"/>
      <c r="CX56" s="19"/>
      <c r="CY56" s="55">
        <f>SUM(AD56,R56,T56,AB56,N56,V56,P56,BF56,BT56,CG56,CK56,BH56,CI56,AF56,AZ56,BB56,AH56,BD56,BR56,AJ56,X56,CO56,BJ56,CM56,BL56,BY56,CC56,BV56,CA56,AL56,AN56,AP56,AR56,AT56,AX56,AV56,BP56,CS56,CQ56,CE56,Z56,BN56)</f>
        <v>3022</v>
      </c>
      <c r="CZ56" s="55">
        <f>SUM(AE56,S56,U56,AC56,O56,W56,Q56,BG56,BU56,CH56,CL56,BI56,CJ56,AG56,BA56,BC56,AI56,BE56,BS56,AK56,Y56,CP56,BK56,CN56,BM56,BZ56,CD56,BW56,CB56,AM56,AO56,AQ56,AS56,AU56,AY56,AW56,BQ56,CT56,CR56,CF56,AA56,BO56)</f>
        <v>37843093.211999997</v>
      </c>
      <c r="DF56" s="33"/>
    </row>
    <row r="57" spans="1:110" ht="30" x14ac:dyDescent="0.25">
      <c r="A57" s="28"/>
      <c r="B57" s="28">
        <v>32</v>
      </c>
      <c r="C57" s="15" t="s">
        <v>164</v>
      </c>
      <c r="D57" s="16">
        <f>D56</f>
        <v>9860</v>
      </c>
      <c r="E57" s="16">
        <v>9959</v>
      </c>
      <c r="F57" s="17">
        <v>3.39</v>
      </c>
      <c r="G57" s="17"/>
      <c r="H57" s="29">
        <v>1</v>
      </c>
      <c r="I57" s="30"/>
      <c r="J57" s="16">
        <v>1.4</v>
      </c>
      <c r="K57" s="16">
        <v>1.68</v>
      </c>
      <c r="L57" s="16">
        <v>2.23</v>
      </c>
      <c r="M57" s="18">
        <v>2.57</v>
      </c>
      <c r="N57" s="27"/>
      <c r="O57" s="19">
        <f t="shared" si="251"/>
        <v>0</v>
      </c>
      <c r="P57" s="27"/>
      <c r="Q57" s="19">
        <f t="shared" si="252"/>
        <v>0</v>
      </c>
      <c r="R57" s="20"/>
      <c r="S57" s="19">
        <f t="shared" si="253"/>
        <v>0</v>
      </c>
      <c r="T57" s="27"/>
      <c r="U57" s="19">
        <f t="shared" si="254"/>
        <v>0</v>
      </c>
      <c r="V57" s="27"/>
      <c r="W57" s="19">
        <f t="shared" si="255"/>
        <v>0</v>
      </c>
      <c r="X57" s="27"/>
      <c r="Y57" s="19">
        <f t="shared" si="256"/>
        <v>0</v>
      </c>
      <c r="Z57" s="27"/>
      <c r="AA57" s="19">
        <f t="shared" si="257"/>
        <v>0</v>
      </c>
      <c r="AB57" s="27"/>
      <c r="AC57" s="19">
        <f t="shared" si="258"/>
        <v>0</v>
      </c>
      <c r="AD57" s="20"/>
      <c r="AE57" s="19">
        <f t="shared" si="259"/>
        <v>0</v>
      </c>
      <c r="AF57" s="27"/>
      <c r="AG57" s="19">
        <f t="shared" si="260"/>
        <v>0</v>
      </c>
      <c r="AH57" s="27"/>
      <c r="AI57" s="19">
        <f t="shared" si="261"/>
        <v>0</v>
      </c>
      <c r="AJ57" s="27"/>
      <c r="AK57" s="19">
        <f t="shared" si="262"/>
        <v>0</v>
      </c>
      <c r="AL57" s="32"/>
      <c r="AM57" s="19">
        <f t="shared" si="263"/>
        <v>0</v>
      </c>
      <c r="AN57" s="27"/>
      <c r="AO57" s="19">
        <f t="shared" si="264"/>
        <v>0</v>
      </c>
      <c r="AP57" s="27"/>
      <c r="AQ57" s="19">
        <f t="shared" si="265"/>
        <v>0</v>
      </c>
      <c r="AR57" s="27"/>
      <c r="AS57" s="19">
        <f t="shared" si="266"/>
        <v>0</v>
      </c>
      <c r="AT57" s="27"/>
      <c r="AU57" s="19">
        <f t="shared" si="267"/>
        <v>0</v>
      </c>
      <c r="AV57" s="27"/>
      <c r="AW57" s="19">
        <f t="shared" si="268"/>
        <v>0</v>
      </c>
      <c r="AX57" s="27"/>
      <c r="AY57" s="19">
        <f t="shared" si="269"/>
        <v>0</v>
      </c>
      <c r="AZ57" s="27"/>
      <c r="BA57" s="19">
        <f t="shared" si="270"/>
        <v>0</v>
      </c>
      <c r="BB57" s="27"/>
      <c r="BC57" s="19">
        <f t="shared" si="271"/>
        <v>0</v>
      </c>
      <c r="BD57" s="27"/>
      <c r="BE57" s="19">
        <f t="shared" si="272"/>
        <v>0</v>
      </c>
      <c r="BF57" s="27"/>
      <c r="BG57" s="19">
        <f t="shared" si="273"/>
        <v>0</v>
      </c>
      <c r="BH57" s="27"/>
      <c r="BI57" s="19">
        <f t="shared" si="274"/>
        <v>0</v>
      </c>
      <c r="BJ57" s="27"/>
      <c r="BK57" s="19">
        <f t="shared" si="275"/>
        <v>0</v>
      </c>
      <c r="BL57" s="27"/>
      <c r="BM57" s="19">
        <f t="shared" si="276"/>
        <v>0</v>
      </c>
      <c r="BN57" s="27"/>
      <c r="BO57" s="19">
        <f t="shared" si="277"/>
        <v>0</v>
      </c>
      <c r="BP57" s="27"/>
      <c r="BQ57" s="19">
        <f t="shared" si="278"/>
        <v>0</v>
      </c>
      <c r="BR57" s="27"/>
      <c r="BS57" s="19">
        <f t="shared" si="279"/>
        <v>0</v>
      </c>
      <c r="BT57" s="27"/>
      <c r="BU57" s="19">
        <f t="shared" si="280"/>
        <v>0</v>
      </c>
      <c r="BV57" s="27"/>
      <c r="BW57" s="19">
        <f t="shared" si="281"/>
        <v>0</v>
      </c>
      <c r="BX57" s="23">
        <v>0</v>
      </c>
      <c r="BY57" s="27"/>
      <c r="BZ57" s="19">
        <f t="shared" si="282"/>
        <v>0</v>
      </c>
      <c r="CA57" s="27"/>
      <c r="CB57" s="19">
        <f t="shared" si="283"/>
        <v>0</v>
      </c>
      <c r="CC57" s="27"/>
      <c r="CD57" s="19">
        <f t="shared" si="284"/>
        <v>0</v>
      </c>
      <c r="CE57" s="27"/>
      <c r="CF57" s="19">
        <f t="shared" si="285"/>
        <v>0</v>
      </c>
      <c r="CG57" s="27"/>
      <c r="CH57" s="19">
        <f t="shared" si="286"/>
        <v>0</v>
      </c>
      <c r="CI57" s="27"/>
      <c r="CJ57" s="19">
        <f t="shared" si="287"/>
        <v>0</v>
      </c>
      <c r="CK57" s="27"/>
      <c r="CL57" s="19">
        <f t="shared" si="288"/>
        <v>0</v>
      </c>
      <c r="CM57" s="27"/>
      <c r="CN57" s="19">
        <f t="shared" si="289"/>
        <v>0</v>
      </c>
      <c r="CO57" s="27"/>
      <c r="CP57" s="19">
        <f t="shared" si="290"/>
        <v>0</v>
      </c>
      <c r="CQ57" s="27"/>
      <c r="CR57" s="19">
        <f t="shared" si="291"/>
        <v>0</v>
      </c>
      <c r="CS57" s="27"/>
      <c r="CT57" s="19">
        <f t="shared" si="292"/>
        <v>0</v>
      </c>
      <c r="CU57" s="19"/>
      <c r="CV57" s="19"/>
      <c r="CW57" s="19"/>
      <c r="CX57" s="19"/>
      <c r="CY57" s="55">
        <f>SUM(AD57,R57,T57,AB57,N57,V57,P57,BF57,BT57,CG57,CK57,BH57,CI57,AF57,AZ57,BB57,AH57,BD57,BR57,AJ57,X57,CO57,BJ57,CM57,BL57,BY57,CC57,BV57,CA57,AL57,AN57,AP57,AR57,AT57,AX57,AV57,BP57,CS57,CQ57,CE57,Z57,BN57)</f>
        <v>0</v>
      </c>
      <c r="CZ57" s="55">
        <f>SUM(AE57,S57,U57,AC57,O57,W57,Q57,BG57,BU57,CH57,CL57,BI57,CJ57,AG57,BA57,BC57,AI57,BE57,BS57,AK57,Y57,CP57,BK57,CN57,BM57,BZ57,CD57,BW57,CB57,AM57,AO57,AQ57,AS57,AU57,AY57,AW57,BQ57,CT57,CR57,CF57,AA57,BO57)</f>
        <v>0</v>
      </c>
      <c r="DF57" s="33"/>
    </row>
    <row r="58" spans="1:110" x14ac:dyDescent="0.25">
      <c r="A58" s="71">
        <v>14</v>
      </c>
      <c r="B58" s="71"/>
      <c r="C58" s="79" t="s">
        <v>165</v>
      </c>
      <c r="D58" s="81"/>
      <c r="E58" s="81">
        <v>9959</v>
      </c>
      <c r="F58" s="90">
        <v>1.7</v>
      </c>
      <c r="G58" s="90"/>
      <c r="H58" s="87">
        <v>1</v>
      </c>
      <c r="I58" s="88"/>
      <c r="J58" s="81">
        <v>1.4</v>
      </c>
      <c r="K58" s="81">
        <v>1.68</v>
      </c>
      <c r="L58" s="81">
        <v>2.23</v>
      </c>
      <c r="M58" s="85">
        <v>2.57</v>
      </c>
      <c r="N58" s="89">
        <f t="shared" ref="N58:BY58" si="293">SUM(N59:N60)</f>
        <v>0</v>
      </c>
      <c r="O58" s="89">
        <f t="shared" si="293"/>
        <v>0</v>
      </c>
      <c r="P58" s="89">
        <f t="shared" si="293"/>
        <v>0</v>
      </c>
      <c r="Q58" s="89">
        <f t="shared" si="293"/>
        <v>0</v>
      </c>
      <c r="R58" s="89">
        <f t="shared" si="293"/>
        <v>0</v>
      </c>
      <c r="S58" s="89">
        <f t="shared" si="293"/>
        <v>0</v>
      </c>
      <c r="T58" s="89">
        <f t="shared" si="293"/>
        <v>0</v>
      </c>
      <c r="U58" s="89">
        <f t="shared" si="293"/>
        <v>0</v>
      </c>
      <c r="V58" s="89">
        <f t="shared" si="293"/>
        <v>0</v>
      </c>
      <c r="W58" s="89">
        <f t="shared" si="293"/>
        <v>0</v>
      </c>
      <c r="X58" s="89">
        <f t="shared" si="293"/>
        <v>0</v>
      </c>
      <c r="Y58" s="89">
        <f t="shared" si="293"/>
        <v>0</v>
      </c>
      <c r="Z58" s="89">
        <f t="shared" si="293"/>
        <v>0</v>
      </c>
      <c r="AA58" s="89">
        <f t="shared" si="293"/>
        <v>0</v>
      </c>
      <c r="AB58" s="89">
        <f t="shared" si="293"/>
        <v>0</v>
      </c>
      <c r="AC58" s="89">
        <f t="shared" si="293"/>
        <v>0</v>
      </c>
      <c r="AD58" s="89">
        <f t="shared" si="293"/>
        <v>0</v>
      </c>
      <c r="AE58" s="89">
        <f t="shared" si="293"/>
        <v>0</v>
      </c>
      <c r="AF58" s="89">
        <f t="shared" si="293"/>
        <v>0</v>
      </c>
      <c r="AG58" s="89">
        <f t="shared" si="293"/>
        <v>0</v>
      </c>
      <c r="AH58" s="89">
        <f t="shared" si="293"/>
        <v>0</v>
      </c>
      <c r="AI58" s="89">
        <f t="shared" si="293"/>
        <v>0</v>
      </c>
      <c r="AJ58" s="89">
        <f t="shared" si="293"/>
        <v>0</v>
      </c>
      <c r="AK58" s="89">
        <f t="shared" si="293"/>
        <v>0</v>
      </c>
      <c r="AL58" s="89">
        <f t="shared" si="293"/>
        <v>0</v>
      </c>
      <c r="AM58" s="89">
        <f t="shared" si="293"/>
        <v>0</v>
      </c>
      <c r="AN58" s="89">
        <f t="shared" si="293"/>
        <v>0</v>
      </c>
      <c r="AO58" s="89">
        <f t="shared" si="293"/>
        <v>0</v>
      </c>
      <c r="AP58" s="89">
        <f t="shared" si="293"/>
        <v>0</v>
      </c>
      <c r="AQ58" s="89">
        <f t="shared" si="293"/>
        <v>0</v>
      </c>
      <c r="AR58" s="89">
        <f t="shared" si="293"/>
        <v>5</v>
      </c>
      <c r="AS58" s="89">
        <f t="shared" si="293"/>
        <v>127038.807</v>
      </c>
      <c r="AT58" s="89">
        <f t="shared" si="293"/>
        <v>0</v>
      </c>
      <c r="AU58" s="89">
        <f t="shared" si="293"/>
        <v>0</v>
      </c>
      <c r="AV58" s="89">
        <f t="shared" si="293"/>
        <v>0</v>
      </c>
      <c r="AW58" s="89">
        <f t="shared" si="293"/>
        <v>0</v>
      </c>
      <c r="AX58" s="89">
        <f t="shared" si="293"/>
        <v>0</v>
      </c>
      <c r="AY58" s="89">
        <f t="shared" si="293"/>
        <v>0</v>
      </c>
      <c r="AZ58" s="89">
        <f t="shared" si="293"/>
        <v>5</v>
      </c>
      <c r="BA58" s="89">
        <f t="shared" si="293"/>
        <v>105865.6725</v>
      </c>
      <c r="BB58" s="89">
        <f t="shared" si="293"/>
        <v>0</v>
      </c>
      <c r="BC58" s="89">
        <f t="shared" si="293"/>
        <v>0</v>
      </c>
      <c r="BD58" s="89">
        <f t="shared" si="293"/>
        <v>0</v>
      </c>
      <c r="BE58" s="89">
        <f t="shared" si="293"/>
        <v>0</v>
      </c>
      <c r="BF58" s="89">
        <f t="shared" si="293"/>
        <v>0</v>
      </c>
      <c r="BG58" s="89">
        <f t="shared" si="293"/>
        <v>0</v>
      </c>
      <c r="BH58" s="89">
        <f t="shared" si="293"/>
        <v>0</v>
      </c>
      <c r="BI58" s="89">
        <f t="shared" si="293"/>
        <v>0</v>
      </c>
      <c r="BJ58" s="89">
        <f t="shared" si="293"/>
        <v>0</v>
      </c>
      <c r="BK58" s="89">
        <f t="shared" si="293"/>
        <v>0</v>
      </c>
      <c r="BL58" s="89">
        <f t="shared" si="293"/>
        <v>0</v>
      </c>
      <c r="BM58" s="89">
        <f t="shared" si="293"/>
        <v>0</v>
      </c>
      <c r="BN58" s="89">
        <f t="shared" si="293"/>
        <v>0</v>
      </c>
      <c r="BO58" s="89">
        <f t="shared" si="293"/>
        <v>0</v>
      </c>
      <c r="BP58" s="89">
        <f t="shared" si="293"/>
        <v>0</v>
      </c>
      <c r="BQ58" s="89">
        <f t="shared" si="293"/>
        <v>0</v>
      </c>
      <c r="BR58" s="89">
        <f t="shared" si="293"/>
        <v>0</v>
      </c>
      <c r="BS58" s="89">
        <f t="shared" si="293"/>
        <v>0</v>
      </c>
      <c r="BT58" s="89">
        <f t="shared" si="293"/>
        <v>0</v>
      </c>
      <c r="BU58" s="89">
        <f t="shared" si="293"/>
        <v>0</v>
      </c>
      <c r="BV58" s="89">
        <f t="shared" si="293"/>
        <v>0</v>
      </c>
      <c r="BW58" s="89">
        <f t="shared" si="293"/>
        <v>0</v>
      </c>
      <c r="BX58" s="50">
        <v>0</v>
      </c>
      <c r="BY58" s="89">
        <f t="shared" si="293"/>
        <v>0</v>
      </c>
      <c r="BZ58" s="89">
        <f t="shared" ref="BZ58:CZ58" si="294">SUM(BZ59:BZ60)</f>
        <v>0</v>
      </c>
      <c r="CA58" s="89">
        <f t="shared" si="294"/>
        <v>0</v>
      </c>
      <c r="CB58" s="89">
        <f t="shared" si="294"/>
        <v>0</v>
      </c>
      <c r="CC58" s="89">
        <f t="shared" si="294"/>
        <v>0</v>
      </c>
      <c r="CD58" s="89">
        <f t="shared" si="294"/>
        <v>0</v>
      </c>
      <c r="CE58" s="89">
        <f t="shared" si="294"/>
        <v>2</v>
      </c>
      <c r="CF58" s="89">
        <f t="shared" si="294"/>
        <v>105284.4492</v>
      </c>
      <c r="CG58" s="89">
        <f t="shared" si="294"/>
        <v>0</v>
      </c>
      <c r="CH58" s="89">
        <f t="shared" si="294"/>
        <v>0</v>
      </c>
      <c r="CI58" s="89">
        <f t="shared" si="294"/>
        <v>0</v>
      </c>
      <c r="CJ58" s="89">
        <f t="shared" si="294"/>
        <v>0</v>
      </c>
      <c r="CK58" s="89">
        <f t="shared" si="294"/>
        <v>0</v>
      </c>
      <c r="CL58" s="89">
        <f t="shared" si="294"/>
        <v>0</v>
      </c>
      <c r="CM58" s="89">
        <f t="shared" si="294"/>
        <v>0</v>
      </c>
      <c r="CN58" s="89">
        <f t="shared" si="294"/>
        <v>0</v>
      </c>
      <c r="CO58" s="89">
        <f t="shared" si="294"/>
        <v>0</v>
      </c>
      <c r="CP58" s="89">
        <f t="shared" si="294"/>
        <v>0</v>
      </c>
      <c r="CQ58" s="89">
        <f t="shared" si="294"/>
        <v>0</v>
      </c>
      <c r="CR58" s="89">
        <f t="shared" si="294"/>
        <v>0</v>
      </c>
      <c r="CS58" s="89">
        <f t="shared" si="294"/>
        <v>0</v>
      </c>
      <c r="CT58" s="89">
        <f t="shared" si="294"/>
        <v>0</v>
      </c>
      <c r="CU58" s="89"/>
      <c r="CV58" s="89"/>
      <c r="CW58" s="89"/>
      <c r="CX58" s="89"/>
      <c r="CY58" s="89">
        <f t="shared" si="294"/>
        <v>12</v>
      </c>
      <c r="CZ58" s="89">
        <f t="shared" si="294"/>
        <v>338188.92870000005</v>
      </c>
      <c r="DF58" s="33"/>
    </row>
    <row r="59" spans="1:110" ht="30" x14ac:dyDescent="0.25">
      <c r="A59" s="28"/>
      <c r="B59" s="28">
        <v>33</v>
      </c>
      <c r="C59" s="15" t="s">
        <v>166</v>
      </c>
      <c r="D59" s="16">
        <f>D56</f>
        <v>9860</v>
      </c>
      <c r="E59" s="16">
        <v>9959</v>
      </c>
      <c r="F59" s="17">
        <v>1.53</v>
      </c>
      <c r="G59" s="17"/>
      <c r="H59" s="29">
        <v>1</v>
      </c>
      <c r="I59" s="30"/>
      <c r="J59" s="16">
        <v>1.4</v>
      </c>
      <c r="K59" s="16">
        <v>1.68</v>
      </c>
      <c r="L59" s="16">
        <v>2.23</v>
      </c>
      <c r="M59" s="18">
        <v>2.57</v>
      </c>
      <c r="N59" s="21">
        <v>0</v>
      </c>
      <c r="O59" s="19">
        <f t="shared" ref="O59:O60" si="295">SUM(N59/12*9*$D59*$F59*$H59*$J59*O$10)+SUM(N59/12*3*$E59*$F59*$H59*$J59*O$10)</f>
        <v>0</v>
      </c>
      <c r="P59" s="21">
        <v>0</v>
      </c>
      <c r="Q59" s="19">
        <f t="shared" ref="Q59:Q60" si="296">SUM(P59/12*9*$D59*$F59*$H59*$J59*Q$10)+SUM(P59/12*3*$E59*$F59*$H59*$J59*Q$10)</f>
        <v>0</v>
      </c>
      <c r="R59" s="20"/>
      <c r="S59" s="19">
        <f t="shared" ref="S59:S60" si="297">SUM(R59/12*9*$D59*$F59*$H59*$J59*S$10)+SUM(R59/12*3*$E59*$F59*$H59*$J59*S$10)</f>
        <v>0</v>
      </c>
      <c r="T59" s="21">
        <v>0</v>
      </c>
      <c r="U59" s="19">
        <f t="shared" ref="U59:U60" si="298">SUM(T59/12*9*$D59*$F59*$H59*$J59*U$10)+SUM(T59/12*3*$E59*$F59*$H59*$J59*U$10)</f>
        <v>0</v>
      </c>
      <c r="V59" s="21">
        <v>0</v>
      </c>
      <c r="W59" s="19">
        <f t="shared" ref="W59:W60" si="299">SUM(V59/12*9*$D59*$F59*$H59*$J59*W$10)+SUM(V59/12*3*$E59*$F59*$H59*$J59*W$10)</f>
        <v>0</v>
      </c>
      <c r="X59" s="21">
        <v>0</v>
      </c>
      <c r="Y59" s="19">
        <f t="shared" ref="Y59:Y60" si="300">SUM(X59/12*9*$D59*$F59*$H59*$J59*Y$10)+SUM(X59/12*3*$E59*$F59*$H59*$J59*Y$10)</f>
        <v>0</v>
      </c>
      <c r="Z59" s="21"/>
      <c r="AA59" s="19">
        <f t="shared" ref="AA59:AA60" si="301">SUM(Z59/12*9*$D59*$F59*$H59*$J59*AA$10)+SUM(Z59/12*3*$E59*$F59*$H59*$J59*AA$10)</f>
        <v>0</v>
      </c>
      <c r="AB59" s="21">
        <v>0</v>
      </c>
      <c r="AC59" s="19">
        <f t="shared" ref="AC59:AC60" si="302">SUM(AB59/12*9*$D59*$F59*$H59*$J59*AC$10)+SUM(AB59/12*3*$E59*$F59*$H59*$J59*AC$10)</f>
        <v>0</v>
      </c>
      <c r="AD59" s="20"/>
      <c r="AE59" s="19">
        <f t="shared" ref="AE59:AE60" si="303">SUM(AD59/12*9*$D59*$F59*$H59*$J59*AE$10)+SUM(AD59/12*3*$E59*$F59*$H59*$J59*AE$10)</f>
        <v>0</v>
      </c>
      <c r="AF59" s="21">
        <v>0</v>
      </c>
      <c r="AG59" s="19">
        <f t="shared" ref="AG59:AG60" si="304">SUM(AF59/12*9*$D59*$F59*$H59*$J59*AG$10)+SUM(AF59/12*3*$E59*$F59*$H59*$J59*AG$10)</f>
        <v>0</v>
      </c>
      <c r="AH59" s="21">
        <v>0</v>
      </c>
      <c r="AI59" s="19">
        <f t="shared" ref="AI59:AI60" si="305">SUM(AH59/12*9*$D59*$F59*$H59*$J59*AI$10)+SUM(AH59/12*3*$E59*$F59*$H59*$J59*AI$10)</f>
        <v>0</v>
      </c>
      <c r="AJ59" s="21"/>
      <c r="AK59" s="19">
        <f t="shared" ref="AK59:AK60" si="306">SUM(AJ59/12*9*$D59*$F59*$H59*$J59*AK$10)+SUM(AJ59/12*3*$E59*$F59*$H59*$J59*AK$10)</f>
        <v>0</v>
      </c>
      <c r="AL59" s="21"/>
      <c r="AM59" s="19">
        <f t="shared" ref="AM59:AM60" si="307">SUM(AL59/12*9*$D59*$F59*$H59*$K59*AM$10)+SUM(AL59/12*3*$E59*$F59*$H59*$K59*AM$10)</f>
        <v>0</v>
      </c>
      <c r="AN59" s="21">
        <v>0</v>
      </c>
      <c r="AO59" s="19">
        <f t="shared" ref="AO59:AO60" si="308">SUM(AN59/12*9*$D59*$F59*$H59*$K59*AO$10)+SUM(AN59/12*3*$E59*$F59*$H59*$K59*AO$10)</f>
        <v>0</v>
      </c>
      <c r="AP59" s="21">
        <v>0</v>
      </c>
      <c r="AQ59" s="19">
        <f t="shared" ref="AQ59:AQ60" si="309">SUM(AP59/12*9*$D59*$F59*$H59*$K59*AQ$10)+SUM(AP59/12*3*$E59*$F59*$H59*$K59*AQ$10)</f>
        <v>0</v>
      </c>
      <c r="AR59" s="31">
        <v>5</v>
      </c>
      <c r="AS59" s="19">
        <f t="shared" ref="AS59:AS60" si="310">SUM(AR59/12*9*$D59*$F59*$H59*$K59*AS$10)+SUM(AR59/12*3*$E59*$F59*$H59*$K59*AS$10)</f>
        <v>127038.807</v>
      </c>
      <c r="AT59" s="21">
        <v>0</v>
      </c>
      <c r="AU59" s="19">
        <f t="shared" ref="AU59:AU60" si="311">SUM(AT59/12*9*$D59*$F59*$H59*$K59*AU$10)+SUM(AT59/12*3*$E59*$F59*$H59*$K59*AU$10)</f>
        <v>0</v>
      </c>
      <c r="AV59" s="21">
        <v>0</v>
      </c>
      <c r="AW59" s="19">
        <f t="shared" ref="AW59:AW60" si="312">SUM(AV59/12*9*$D59*$F59*$H59*$K59*AW$10)+SUM(AV59/12*3*$E59*$F59*$H59*$K59*AW$10)</f>
        <v>0</v>
      </c>
      <c r="AX59" s="21">
        <v>0</v>
      </c>
      <c r="AY59" s="19">
        <f t="shared" ref="AY59:AY60" si="313">SUM(AX59/12*9*$D59*$F59*$H59*$K59*AY$10)+SUM(AX59/12*3*$E59*$F59*$H59*$K59*AY$10)</f>
        <v>0</v>
      </c>
      <c r="AZ59" s="21">
        <v>5</v>
      </c>
      <c r="BA59" s="19">
        <f t="shared" ref="BA59:BA60" si="314">SUM(AZ59/12*9*$D59*$F59*$H59*$J59*BA$10)+SUM(AZ59/12*3*$E59*$F59*$H59*$J59*BA$10)</f>
        <v>105865.6725</v>
      </c>
      <c r="BB59" s="21"/>
      <c r="BC59" s="19">
        <f t="shared" ref="BC59:BC60" si="315">SUM(BB59/12*9*$D59*$F59*$H59*$J59*BC$10)+SUM(BB59/12*3*$E59*$F59*$H59*$J59*BC$10)</f>
        <v>0</v>
      </c>
      <c r="BD59" s="21"/>
      <c r="BE59" s="19">
        <f t="shared" ref="BE59:BE60" si="316">SUM(BD59/12*9*$D59*$F59*$H59*$J59*BE$10)+SUM(BD59/12*3*$E59*$F59*$H59*$J59*BE$10)</f>
        <v>0</v>
      </c>
      <c r="BF59" s="21">
        <v>0</v>
      </c>
      <c r="BG59" s="19">
        <f t="shared" ref="BG59:BG60" si="317">SUM(BF59/12*9*$D59*$F59*$H59*$J59*BG$10)+SUM(BF59/12*3*$E59*$F59*$H59*$J59*BG$10)</f>
        <v>0</v>
      </c>
      <c r="BH59" s="21">
        <v>0</v>
      </c>
      <c r="BI59" s="19">
        <f t="shared" ref="BI59:BI60" si="318">SUM(BH59/12*9*$D59*$F59*$H59*$J59*BI$10)+SUM(BH59/12*3*$E59*$F59*$H59*$J59*BI$10)</f>
        <v>0</v>
      </c>
      <c r="BJ59" s="21">
        <v>0</v>
      </c>
      <c r="BK59" s="19">
        <f t="shared" ref="BK59:BK60" si="319">SUM(BJ59/12*9*$D59*$F59*$H59*$K59*BK$10)+SUM(BJ59/12*3*$E59*$F59*$H59*$K59*BK$10)</f>
        <v>0</v>
      </c>
      <c r="BL59" s="21">
        <v>0</v>
      </c>
      <c r="BM59" s="19">
        <f t="shared" ref="BM59:BM60" si="320">SUM(BL59/12*9*$D59*$F59*$H59*$K59*BM$10)+SUM(BL59/12*3*$E59*$F59*$H59*$K59*BM$10)</f>
        <v>0</v>
      </c>
      <c r="BN59" s="21"/>
      <c r="BO59" s="19">
        <f t="shared" ref="BO59:BO60" si="321">SUM(BN59/12*9*$D59*$F59*$H59*$J59*BO$10)+SUM(BN59/12*3*$E59*$F59*$H59*$J59*BO$10)</f>
        <v>0</v>
      </c>
      <c r="BP59" s="21"/>
      <c r="BQ59" s="19">
        <f t="shared" ref="BQ59:BQ60" si="322">SUM(BP59/12*9*$D59*$F59*$H59*$K59*BQ$10)+SUM(BP59/12*3*$E59*$F59*$H59*$K59*BQ$10)</f>
        <v>0</v>
      </c>
      <c r="BR59" s="21">
        <v>0</v>
      </c>
      <c r="BS59" s="19">
        <f t="shared" ref="BS59:BS60" si="323">SUM(BR59/12*9*$D59*$F59*$H59*$J59*BS$10)+SUM(BR59/12*3*$E59*$F59*$H59*$J59*BS$10)</f>
        <v>0</v>
      </c>
      <c r="BT59" s="21">
        <v>0</v>
      </c>
      <c r="BU59" s="19">
        <f t="shared" ref="BU59:BU60" si="324">SUM(BT59/12*9*$D59*$F59*$H59*$J59*BU$10)+SUM(BT59/12*3*$E59*$F59*$H59*$J59*BU$10)</f>
        <v>0</v>
      </c>
      <c r="BV59" s="21">
        <v>0</v>
      </c>
      <c r="BW59" s="19">
        <f t="shared" ref="BW59:BW60" si="325">SUM(BV59/12*9*$D59*$F59*$H59*$K59*BW$10)+SUM(BV59/12*3*$E59*$F59*$H59*$K59*BW$10)</f>
        <v>0</v>
      </c>
      <c r="BX59" s="19">
        <v>0</v>
      </c>
      <c r="BY59" s="21">
        <v>0</v>
      </c>
      <c r="BZ59" s="19">
        <f t="shared" ref="BZ59:BZ60" si="326">SUM(BY59/12*9*$D59*$F59*$H59*$K59*BZ$10)+SUM(BY59/12*3*$E59*$F59*$H59*$K59*BZ$10)</f>
        <v>0</v>
      </c>
      <c r="CA59" s="21"/>
      <c r="CB59" s="19">
        <f t="shared" ref="CB59:CB60" si="327">SUM(CA59/12*9*$D59*$F59*$H59*$K59*CB$10)+SUM(CA59/12*3*$E59*$F59*$H59*$K59*CB$10)</f>
        <v>0</v>
      </c>
      <c r="CC59" s="21">
        <v>0</v>
      </c>
      <c r="CD59" s="19">
        <f t="shared" ref="CD59:CD60" si="328">SUM(CC59/12*9*$D59*$F59*$H59*$K59*CD$10)+SUM(CC59/12*3*$E59*$F59*$H59*$K59*CD$10)</f>
        <v>0</v>
      </c>
      <c r="CE59" s="21">
        <v>0</v>
      </c>
      <c r="CF59" s="19">
        <f t="shared" ref="CF59:CF60" si="329">SUM(CE59/12*9*$D59*$F59*$H59*$K59*CF$10)+SUM(CE59/12*3*$E59*$F59*$H59*$K59*CF$10)</f>
        <v>0</v>
      </c>
      <c r="CG59" s="21">
        <v>0</v>
      </c>
      <c r="CH59" s="19">
        <f t="shared" ref="CH59:CH60" si="330">SUM(CG59/12*9*$D59*$F59*$H59*$J59*CH$10)+SUM(CG59/12*3*$E59*$F59*$H59*$J59*CH$10)</f>
        <v>0</v>
      </c>
      <c r="CI59" s="21"/>
      <c r="CJ59" s="19">
        <f t="shared" ref="CJ59:CJ60" si="331">SUM(CI59/12*9*$D59*$F59*$H59*$J59*CJ$10)+SUM(CI59/12*3*$E59*$F59*$H59*$J59*CJ$10)</f>
        <v>0</v>
      </c>
      <c r="CK59" s="21">
        <v>0</v>
      </c>
      <c r="CL59" s="19">
        <f t="shared" ref="CL59:CL60" si="332">SUM(CK59/12*9*$D59*$F59*$H59*$J59*CL$10)+SUM(CK59/12*3*$E59*$F59*$H59*$J59*CL$10)</f>
        <v>0</v>
      </c>
      <c r="CM59" s="21"/>
      <c r="CN59" s="19">
        <f t="shared" ref="CN59:CN60" si="333">SUM(CM59/12*9*$D59*$F59*$H59*$K59*CN$10)+SUM(CM59/12*3*$E59*$F59*$H59*$K59*CN$10)</f>
        <v>0</v>
      </c>
      <c r="CO59" s="21">
        <v>0</v>
      </c>
      <c r="CP59" s="19">
        <f t="shared" ref="CP59:CP60" si="334">SUM(CO59/12*9*$D59*$F59*$H59*$K59*CP$10)+SUM(CO59/12*3*$E59*$F59*$H59*$K59*CP$10)</f>
        <v>0</v>
      </c>
      <c r="CQ59" s="21">
        <v>0</v>
      </c>
      <c r="CR59" s="19">
        <f t="shared" ref="CR59:CR60" si="335">SUM(CQ59/12*9*$D59*$F59*$H59*$M59*CR$10)+SUM(CQ59/12*3*$E59*$F59*$H59*$M59*CR$10)</f>
        <v>0</v>
      </c>
      <c r="CS59" s="21">
        <v>0</v>
      </c>
      <c r="CT59" s="19">
        <f t="shared" ref="CT59:CT60" si="336">SUM(CS59/12*9*$D59*$F59*$H59*$L59*CT$10)+SUM(CS59/12*3*$E59*$F59*$H59*$L59*CT$10)</f>
        <v>0</v>
      </c>
      <c r="CU59" s="19"/>
      <c r="CV59" s="19"/>
      <c r="CW59" s="19"/>
      <c r="CX59" s="19"/>
      <c r="CY59" s="55">
        <f>SUM(AD59,R59,T59,AB59,N59,V59,P59,BF59,BT59,CG59,CK59,BH59,CI59,AF59,AZ59,BB59,AH59,BD59,BR59,AJ59,X59,CO59,BJ59,CM59,BL59,BY59,CC59,BV59,CA59,AL59,AN59,AP59,AR59,AT59,AX59,AV59,BP59,CS59,CQ59,CE59,Z59,BN59)</f>
        <v>10</v>
      </c>
      <c r="CZ59" s="55">
        <f>SUM(AE59,S59,U59,AC59,O59,W59,Q59,BG59,BU59,CH59,CL59,BI59,CJ59,AG59,BA59,BC59,AI59,BE59,BS59,AK59,Y59,CP59,BK59,CN59,BM59,BZ59,CD59,BW59,CB59,AM59,AO59,AQ59,AS59,AU59,AY59,AW59,BQ59,CT59,CR59,CF59,AA59,BO59)</f>
        <v>232904.47950000002</v>
      </c>
      <c r="DF59" s="33"/>
    </row>
    <row r="60" spans="1:110" ht="30" x14ac:dyDescent="0.25">
      <c r="A60" s="28"/>
      <c r="B60" s="28">
        <v>34</v>
      </c>
      <c r="C60" s="15" t="s">
        <v>167</v>
      </c>
      <c r="D60" s="16">
        <f t="shared" ref="D60:D99" si="337">D59</f>
        <v>9860</v>
      </c>
      <c r="E60" s="16">
        <v>9959</v>
      </c>
      <c r="F60" s="17">
        <v>3.17</v>
      </c>
      <c r="G60" s="17"/>
      <c r="H60" s="29">
        <v>1</v>
      </c>
      <c r="I60" s="30"/>
      <c r="J60" s="16">
        <v>1.4</v>
      </c>
      <c r="K60" s="16">
        <v>1.68</v>
      </c>
      <c r="L60" s="16">
        <v>2.23</v>
      </c>
      <c r="M60" s="18">
        <v>2.57</v>
      </c>
      <c r="N60" s="21">
        <v>0</v>
      </c>
      <c r="O60" s="19">
        <f t="shared" si="295"/>
        <v>0</v>
      </c>
      <c r="P60" s="21">
        <v>0</v>
      </c>
      <c r="Q60" s="19">
        <f t="shared" si="296"/>
        <v>0</v>
      </c>
      <c r="R60" s="20"/>
      <c r="S60" s="19">
        <f t="shared" si="297"/>
        <v>0</v>
      </c>
      <c r="T60" s="21">
        <v>0</v>
      </c>
      <c r="U60" s="19">
        <f t="shared" si="298"/>
        <v>0</v>
      </c>
      <c r="V60" s="21">
        <v>0</v>
      </c>
      <c r="W60" s="19">
        <f t="shared" si="299"/>
        <v>0</v>
      </c>
      <c r="X60" s="21">
        <v>0</v>
      </c>
      <c r="Y60" s="19">
        <f t="shared" si="300"/>
        <v>0</v>
      </c>
      <c r="Z60" s="21"/>
      <c r="AA60" s="19">
        <f t="shared" si="301"/>
        <v>0</v>
      </c>
      <c r="AB60" s="21">
        <v>0</v>
      </c>
      <c r="AC60" s="19">
        <f t="shared" si="302"/>
        <v>0</v>
      </c>
      <c r="AD60" s="20"/>
      <c r="AE60" s="19">
        <f t="shared" si="303"/>
        <v>0</v>
      </c>
      <c r="AF60" s="21">
        <v>0</v>
      </c>
      <c r="AG60" s="19">
        <f t="shared" si="304"/>
        <v>0</v>
      </c>
      <c r="AH60" s="21">
        <v>0</v>
      </c>
      <c r="AI60" s="19">
        <f t="shared" si="305"/>
        <v>0</v>
      </c>
      <c r="AJ60" s="21"/>
      <c r="AK60" s="19">
        <f t="shared" si="306"/>
        <v>0</v>
      </c>
      <c r="AL60" s="31"/>
      <c r="AM60" s="19">
        <f t="shared" si="307"/>
        <v>0</v>
      </c>
      <c r="AN60" s="21">
        <v>0</v>
      </c>
      <c r="AO60" s="19">
        <f t="shared" si="308"/>
        <v>0</v>
      </c>
      <c r="AP60" s="21">
        <v>0</v>
      </c>
      <c r="AQ60" s="19">
        <f t="shared" si="309"/>
        <v>0</v>
      </c>
      <c r="AR60" s="21">
        <v>0</v>
      </c>
      <c r="AS60" s="19">
        <f t="shared" si="310"/>
        <v>0</v>
      </c>
      <c r="AT60" s="21">
        <v>0</v>
      </c>
      <c r="AU60" s="19">
        <f t="shared" si="311"/>
        <v>0</v>
      </c>
      <c r="AV60" s="21">
        <v>0</v>
      </c>
      <c r="AW60" s="19">
        <f t="shared" si="312"/>
        <v>0</v>
      </c>
      <c r="AX60" s="21">
        <v>0</v>
      </c>
      <c r="AY60" s="19">
        <f t="shared" si="313"/>
        <v>0</v>
      </c>
      <c r="AZ60" s="21"/>
      <c r="BA60" s="19">
        <f t="shared" si="314"/>
        <v>0</v>
      </c>
      <c r="BB60" s="21"/>
      <c r="BC60" s="19">
        <f t="shared" si="315"/>
        <v>0</v>
      </c>
      <c r="BD60" s="21"/>
      <c r="BE60" s="19">
        <f t="shared" si="316"/>
        <v>0</v>
      </c>
      <c r="BF60" s="21">
        <v>0</v>
      </c>
      <c r="BG60" s="19">
        <f t="shared" si="317"/>
        <v>0</v>
      </c>
      <c r="BH60" s="21">
        <v>0</v>
      </c>
      <c r="BI60" s="19">
        <f t="shared" si="318"/>
        <v>0</v>
      </c>
      <c r="BJ60" s="21">
        <v>0</v>
      </c>
      <c r="BK60" s="19">
        <f t="shared" si="319"/>
        <v>0</v>
      </c>
      <c r="BL60" s="21">
        <v>0</v>
      </c>
      <c r="BM60" s="19">
        <f t="shared" si="320"/>
        <v>0</v>
      </c>
      <c r="BN60" s="21"/>
      <c r="BO60" s="19">
        <f t="shared" si="321"/>
        <v>0</v>
      </c>
      <c r="BP60" s="21"/>
      <c r="BQ60" s="19">
        <f t="shared" si="322"/>
        <v>0</v>
      </c>
      <c r="BR60" s="21">
        <v>0</v>
      </c>
      <c r="BS60" s="19">
        <f t="shared" si="323"/>
        <v>0</v>
      </c>
      <c r="BT60" s="21">
        <v>0</v>
      </c>
      <c r="BU60" s="19">
        <f t="shared" si="324"/>
        <v>0</v>
      </c>
      <c r="BV60" s="21">
        <v>0</v>
      </c>
      <c r="BW60" s="19">
        <f t="shared" si="325"/>
        <v>0</v>
      </c>
      <c r="BX60" s="19">
        <v>0</v>
      </c>
      <c r="BY60" s="21">
        <v>0</v>
      </c>
      <c r="BZ60" s="19">
        <f t="shared" si="326"/>
        <v>0</v>
      </c>
      <c r="CA60" s="21"/>
      <c r="CB60" s="19">
        <f t="shared" si="327"/>
        <v>0</v>
      </c>
      <c r="CC60" s="21">
        <v>0</v>
      </c>
      <c r="CD60" s="19">
        <f t="shared" si="328"/>
        <v>0</v>
      </c>
      <c r="CE60" s="21">
        <v>2</v>
      </c>
      <c r="CF60" s="19">
        <f t="shared" si="329"/>
        <v>105284.4492</v>
      </c>
      <c r="CG60" s="21">
        <v>0</v>
      </c>
      <c r="CH60" s="19">
        <f t="shared" si="330"/>
        <v>0</v>
      </c>
      <c r="CI60" s="21"/>
      <c r="CJ60" s="19">
        <f t="shared" si="331"/>
        <v>0</v>
      </c>
      <c r="CK60" s="21">
        <v>0</v>
      </c>
      <c r="CL60" s="19">
        <f t="shared" si="332"/>
        <v>0</v>
      </c>
      <c r="CM60" s="21"/>
      <c r="CN60" s="19">
        <f t="shared" si="333"/>
        <v>0</v>
      </c>
      <c r="CO60" s="21">
        <v>0</v>
      </c>
      <c r="CP60" s="19">
        <f t="shared" si="334"/>
        <v>0</v>
      </c>
      <c r="CQ60" s="21">
        <v>0</v>
      </c>
      <c r="CR60" s="19">
        <f t="shared" si="335"/>
        <v>0</v>
      </c>
      <c r="CS60" s="21">
        <v>0</v>
      </c>
      <c r="CT60" s="19">
        <f t="shared" si="336"/>
        <v>0</v>
      </c>
      <c r="CU60" s="19"/>
      <c r="CV60" s="19"/>
      <c r="CW60" s="19"/>
      <c r="CX60" s="19"/>
      <c r="CY60" s="55">
        <f>SUM(AD60,R60,T60,AB60,N60,V60,P60,BF60,BT60,CG60,CK60,BH60,CI60,AF60,AZ60,BB60,AH60,BD60,BR60,AJ60,X60,CO60,BJ60,CM60,BL60,BY60,CC60,BV60,CA60,AL60,AN60,AP60,AR60,AT60,AX60,AV60,BP60,CS60,CQ60,CE60,Z60,BN60)</f>
        <v>2</v>
      </c>
      <c r="CZ60" s="55">
        <f>SUM(AE60,S60,U60,AC60,O60,W60,Q60,BG60,BU60,CH60,CL60,BI60,CJ60,AG60,BA60,BC60,AI60,BE60,BS60,AK60,Y60,CP60,BK60,CN60,BM60,BZ60,CD60,BW60,CB60,AM60,AO60,AQ60,AS60,AU60,AY60,AW60,BQ60,CT60,CR60,CF60,AA60,BO60)</f>
        <v>105284.4492</v>
      </c>
      <c r="DF60" s="33"/>
    </row>
    <row r="61" spans="1:110" s="61" customFormat="1" x14ac:dyDescent="0.25">
      <c r="A61" s="78">
        <v>15</v>
      </c>
      <c r="B61" s="78"/>
      <c r="C61" s="79" t="s">
        <v>168</v>
      </c>
      <c r="D61" s="80"/>
      <c r="E61" s="81">
        <v>9959</v>
      </c>
      <c r="F61" s="82">
        <v>1.05</v>
      </c>
      <c r="G61" s="82"/>
      <c r="H61" s="83">
        <v>1</v>
      </c>
      <c r="I61" s="84"/>
      <c r="J61" s="80">
        <v>1.4</v>
      </c>
      <c r="K61" s="80">
        <v>1.68</v>
      </c>
      <c r="L61" s="80">
        <v>2.23</v>
      </c>
      <c r="M61" s="85">
        <v>2.57</v>
      </c>
      <c r="N61" s="89">
        <f>SUM(N62:N63)</f>
        <v>0</v>
      </c>
      <c r="O61" s="89">
        <f>SUM(O62:O63)</f>
        <v>0</v>
      </c>
      <c r="P61" s="89">
        <f t="shared" ref="P61:CA61" si="338">SUM(P62:P63)</f>
        <v>10</v>
      </c>
      <c r="Q61" s="89">
        <f t="shared" si="338"/>
        <v>135618.76999999999</v>
      </c>
      <c r="R61" s="89">
        <f t="shared" si="338"/>
        <v>0</v>
      </c>
      <c r="S61" s="89">
        <f t="shared" si="338"/>
        <v>0</v>
      </c>
      <c r="T61" s="89">
        <f t="shared" si="338"/>
        <v>220</v>
      </c>
      <c r="U61" s="89">
        <f t="shared" si="338"/>
        <v>2983612.9399999995</v>
      </c>
      <c r="V61" s="89">
        <f t="shared" si="338"/>
        <v>0</v>
      </c>
      <c r="W61" s="89">
        <f t="shared" si="338"/>
        <v>0</v>
      </c>
      <c r="X61" s="89">
        <f t="shared" si="338"/>
        <v>60</v>
      </c>
      <c r="Y61" s="89">
        <f t="shared" si="338"/>
        <v>813712.61999999988</v>
      </c>
      <c r="Z61" s="89">
        <f t="shared" si="338"/>
        <v>0</v>
      </c>
      <c r="AA61" s="89">
        <f t="shared" si="338"/>
        <v>0</v>
      </c>
      <c r="AB61" s="89">
        <f t="shared" si="338"/>
        <v>0</v>
      </c>
      <c r="AC61" s="89">
        <f t="shared" si="338"/>
        <v>0</v>
      </c>
      <c r="AD61" s="89">
        <f t="shared" si="338"/>
        <v>50</v>
      </c>
      <c r="AE61" s="89">
        <f t="shared" si="338"/>
        <v>678093.84999999986</v>
      </c>
      <c r="AF61" s="89">
        <f t="shared" si="338"/>
        <v>2</v>
      </c>
      <c r="AG61" s="89">
        <f t="shared" si="338"/>
        <v>27123.753999999997</v>
      </c>
      <c r="AH61" s="89">
        <f t="shared" si="338"/>
        <v>0</v>
      </c>
      <c r="AI61" s="89">
        <f t="shared" si="338"/>
        <v>0</v>
      </c>
      <c r="AJ61" s="89">
        <f t="shared" si="338"/>
        <v>0</v>
      </c>
      <c r="AK61" s="89">
        <f t="shared" si="338"/>
        <v>0</v>
      </c>
      <c r="AL61" s="89">
        <f t="shared" si="338"/>
        <v>0</v>
      </c>
      <c r="AM61" s="89">
        <f t="shared" si="338"/>
        <v>0</v>
      </c>
      <c r="AN61" s="89">
        <f t="shared" si="338"/>
        <v>0</v>
      </c>
      <c r="AO61" s="89">
        <f t="shared" si="338"/>
        <v>0</v>
      </c>
      <c r="AP61" s="89">
        <f t="shared" si="338"/>
        <v>0</v>
      </c>
      <c r="AQ61" s="89">
        <f t="shared" si="338"/>
        <v>0</v>
      </c>
      <c r="AR61" s="89">
        <f t="shared" si="338"/>
        <v>0</v>
      </c>
      <c r="AS61" s="89">
        <f t="shared" si="338"/>
        <v>0</v>
      </c>
      <c r="AT61" s="89">
        <f t="shared" si="338"/>
        <v>0</v>
      </c>
      <c r="AU61" s="89">
        <f t="shared" si="338"/>
        <v>0</v>
      </c>
      <c r="AV61" s="89">
        <f t="shared" si="338"/>
        <v>10</v>
      </c>
      <c r="AW61" s="89">
        <f t="shared" si="338"/>
        <v>162742.524</v>
      </c>
      <c r="AX61" s="89">
        <f t="shared" si="338"/>
        <v>50</v>
      </c>
      <c r="AY61" s="89">
        <f t="shared" si="338"/>
        <v>813712.62</v>
      </c>
      <c r="AZ61" s="89">
        <f t="shared" si="338"/>
        <v>5</v>
      </c>
      <c r="BA61" s="89">
        <f t="shared" si="338"/>
        <v>67809.384999999995</v>
      </c>
      <c r="BB61" s="89">
        <f t="shared" si="338"/>
        <v>0</v>
      </c>
      <c r="BC61" s="89">
        <f t="shared" si="338"/>
        <v>0</v>
      </c>
      <c r="BD61" s="89">
        <f t="shared" si="338"/>
        <v>45</v>
      </c>
      <c r="BE61" s="89">
        <f t="shared" si="338"/>
        <v>610284.46499999997</v>
      </c>
      <c r="BF61" s="89">
        <f t="shared" si="338"/>
        <v>1</v>
      </c>
      <c r="BG61" s="89">
        <f t="shared" si="338"/>
        <v>13561.876999999999</v>
      </c>
      <c r="BH61" s="89">
        <f t="shared" si="338"/>
        <v>0</v>
      </c>
      <c r="BI61" s="89">
        <f t="shared" si="338"/>
        <v>0</v>
      </c>
      <c r="BJ61" s="89">
        <f t="shared" si="338"/>
        <v>0</v>
      </c>
      <c r="BK61" s="89">
        <f t="shared" si="338"/>
        <v>0</v>
      </c>
      <c r="BL61" s="89">
        <f t="shared" si="338"/>
        <v>20</v>
      </c>
      <c r="BM61" s="89">
        <f t="shared" si="338"/>
        <v>325485.04800000001</v>
      </c>
      <c r="BN61" s="89">
        <f t="shared" si="338"/>
        <v>10</v>
      </c>
      <c r="BO61" s="89">
        <f t="shared" si="338"/>
        <v>135618.76999999999</v>
      </c>
      <c r="BP61" s="89">
        <f t="shared" si="338"/>
        <v>0</v>
      </c>
      <c r="BQ61" s="89">
        <f t="shared" si="338"/>
        <v>0</v>
      </c>
      <c r="BR61" s="89">
        <f t="shared" si="338"/>
        <v>0</v>
      </c>
      <c r="BS61" s="89">
        <f t="shared" si="338"/>
        <v>0</v>
      </c>
      <c r="BT61" s="89">
        <f t="shared" si="338"/>
        <v>0</v>
      </c>
      <c r="BU61" s="89">
        <f t="shared" si="338"/>
        <v>0</v>
      </c>
      <c r="BV61" s="89">
        <f t="shared" si="338"/>
        <v>80</v>
      </c>
      <c r="BW61" s="89">
        <f t="shared" si="338"/>
        <v>1301940.192</v>
      </c>
      <c r="BX61" s="50">
        <v>12</v>
      </c>
      <c r="BY61" s="89">
        <f t="shared" si="338"/>
        <v>10</v>
      </c>
      <c r="BZ61" s="89">
        <f t="shared" si="338"/>
        <v>162742.524</v>
      </c>
      <c r="CA61" s="89">
        <f t="shared" si="338"/>
        <v>6</v>
      </c>
      <c r="CB61" s="89">
        <f t="shared" ref="CB61:CT61" si="339">SUM(CB62:CB63)</f>
        <v>97645.5144</v>
      </c>
      <c r="CC61" s="89">
        <f t="shared" si="339"/>
        <v>15</v>
      </c>
      <c r="CD61" s="89">
        <f t="shared" si="339"/>
        <v>244113.78599999996</v>
      </c>
      <c r="CE61" s="89">
        <f t="shared" si="339"/>
        <v>90</v>
      </c>
      <c r="CF61" s="89">
        <f t="shared" si="339"/>
        <v>1464682.716</v>
      </c>
      <c r="CG61" s="89">
        <f t="shared" si="339"/>
        <v>17</v>
      </c>
      <c r="CH61" s="89">
        <f t="shared" si="339"/>
        <v>230551.90899999999</v>
      </c>
      <c r="CI61" s="89">
        <f t="shared" si="339"/>
        <v>110</v>
      </c>
      <c r="CJ61" s="89">
        <f t="shared" si="339"/>
        <v>1491806.4699999997</v>
      </c>
      <c r="CK61" s="89">
        <f t="shared" si="339"/>
        <v>2</v>
      </c>
      <c r="CL61" s="89">
        <f t="shared" si="339"/>
        <v>27123.753999999997</v>
      </c>
      <c r="CM61" s="89">
        <f t="shared" si="339"/>
        <v>20</v>
      </c>
      <c r="CN61" s="89">
        <f t="shared" si="339"/>
        <v>325485.04800000001</v>
      </c>
      <c r="CO61" s="89">
        <f t="shared" si="339"/>
        <v>0</v>
      </c>
      <c r="CP61" s="89">
        <f t="shared" si="339"/>
        <v>0</v>
      </c>
      <c r="CQ61" s="89">
        <f t="shared" si="339"/>
        <v>5</v>
      </c>
      <c r="CR61" s="89">
        <f t="shared" si="339"/>
        <v>124478.65674999999</v>
      </c>
      <c r="CS61" s="89">
        <f t="shared" si="339"/>
        <v>22</v>
      </c>
      <c r="CT61" s="89">
        <f t="shared" si="339"/>
        <v>475246.91830000002</v>
      </c>
      <c r="CU61" s="89"/>
      <c r="CV61" s="89"/>
      <c r="CW61" s="89"/>
      <c r="CX61" s="89"/>
      <c r="CY61" s="89">
        <f t="shared" ref="CY61:CZ61" si="340">SUM(CY62:CY63)</f>
        <v>860</v>
      </c>
      <c r="CZ61" s="89">
        <f t="shared" si="340"/>
        <v>12713194.111449998</v>
      </c>
      <c r="DF61" s="33"/>
    </row>
    <row r="62" spans="1:110" ht="30" x14ac:dyDescent="0.25">
      <c r="A62" s="28"/>
      <c r="B62" s="28">
        <v>35</v>
      </c>
      <c r="C62" s="22" t="s">
        <v>169</v>
      </c>
      <c r="D62" s="16">
        <f>D60</f>
        <v>9860</v>
      </c>
      <c r="E62" s="16">
        <v>9959</v>
      </c>
      <c r="F62" s="17">
        <v>0.98</v>
      </c>
      <c r="G62" s="17"/>
      <c r="H62" s="29">
        <v>1</v>
      </c>
      <c r="I62" s="30"/>
      <c r="J62" s="16">
        <v>1.4</v>
      </c>
      <c r="K62" s="16">
        <v>1.68</v>
      </c>
      <c r="L62" s="16">
        <v>2.23</v>
      </c>
      <c r="M62" s="18">
        <v>2.57</v>
      </c>
      <c r="N62" s="21"/>
      <c r="O62" s="19">
        <f t="shared" ref="O62:O63" si="341">SUM(N62/12*9*$D62*$F62*$H62*$J62*O$10)+SUM(N62/12*3*$E62*$F62*$H62*$J62*O$10)</f>
        <v>0</v>
      </c>
      <c r="P62" s="21">
        <v>10</v>
      </c>
      <c r="Q62" s="19">
        <f t="shared" ref="Q62:Q63" si="342">SUM(P62/12*9*$D62*$F62*$H62*$J62*Q$10)+SUM(P62/12*3*$E62*$F62*$H62*$J62*Q$10)</f>
        <v>135618.76999999999</v>
      </c>
      <c r="R62" s="20"/>
      <c r="S62" s="19">
        <f t="shared" ref="S62:S63" si="343">SUM(R62/12*9*$D62*$F62*$H62*$J62*S$10)+SUM(R62/12*3*$E62*$F62*$H62*$J62*S$10)</f>
        <v>0</v>
      </c>
      <c r="T62" s="21">
        <v>220</v>
      </c>
      <c r="U62" s="19">
        <f t="shared" ref="U62:U63" si="344">SUM(T62/12*9*$D62*$F62*$H62*$J62*U$10)+SUM(T62/12*3*$E62*$F62*$H62*$J62*U$10)</f>
        <v>2983612.9399999995</v>
      </c>
      <c r="V62" s="21"/>
      <c r="W62" s="19">
        <f t="shared" ref="W62:W63" si="345">SUM(V62/12*9*$D62*$F62*$H62*$J62*W$10)+SUM(V62/12*3*$E62*$F62*$H62*$J62*W$10)</f>
        <v>0</v>
      </c>
      <c r="X62" s="21">
        <v>60</v>
      </c>
      <c r="Y62" s="19">
        <f t="shared" ref="Y62:Y63" si="346">SUM(X62/12*9*$D62*$F62*$H62*$J62*Y$10)+SUM(X62/12*3*$E62*$F62*$H62*$J62*Y$10)</f>
        <v>813712.61999999988</v>
      </c>
      <c r="Z62" s="21"/>
      <c r="AA62" s="19">
        <f t="shared" ref="AA62:AA63" si="347">SUM(Z62/12*9*$D62*$F62*$H62*$J62*AA$10)+SUM(Z62/12*3*$E62*$F62*$H62*$J62*AA$10)</f>
        <v>0</v>
      </c>
      <c r="AB62" s="21"/>
      <c r="AC62" s="19">
        <f t="shared" ref="AC62:AC63" si="348">SUM(AB62/12*9*$D62*$F62*$H62*$J62*AC$10)+SUM(AB62/12*3*$E62*$F62*$H62*$J62*AC$10)</f>
        <v>0</v>
      </c>
      <c r="AD62" s="20">
        <v>50</v>
      </c>
      <c r="AE62" s="19">
        <f t="shared" ref="AE62:AE63" si="349">SUM(AD62/12*9*$D62*$F62*$H62*$J62*AE$10)+SUM(AD62/12*3*$E62*$F62*$H62*$J62*AE$10)</f>
        <v>678093.84999999986</v>
      </c>
      <c r="AF62" s="21">
        <v>2</v>
      </c>
      <c r="AG62" s="19">
        <f t="shared" ref="AG62:AG63" si="350">SUM(AF62/12*9*$D62*$F62*$H62*$J62*AG$10)+SUM(AF62/12*3*$E62*$F62*$H62*$J62*AG$10)</f>
        <v>27123.753999999997</v>
      </c>
      <c r="AH62" s="21"/>
      <c r="AI62" s="19">
        <f t="shared" ref="AI62:AI63" si="351">SUM(AH62/12*9*$D62*$F62*$H62*$J62*AI$10)+SUM(AH62/12*3*$E62*$F62*$H62*$J62*AI$10)</f>
        <v>0</v>
      </c>
      <c r="AJ62" s="21"/>
      <c r="AK62" s="19">
        <f t="shared" ref="AK62:AK63" si="352">SUM(AJ62/12*9*$D62*$F62*$H62*$J62*AK$10)+SUM(AJ62/12*3*$E62*$F62*$H62*$J62*AK$10)</f>
        <v>0</v>
      </c>
      <c r="AL62" s="21"/>
      <c r="AM62" s="19">
        <f t="shared" ref="AM62:AM63" si="353">SUM(AL62/12*9*$D62*$F62*$H62*$K62*AM$10)+SUM(AL62/12*3*$E62*$F62*$H62*$K62*AM$10)</f>
        <v>0</v>
      </c>
      <c r="AN62" s="21"/>
      <c r="AO62" s="19">
        <f t="shared" ref="AO62:AO63" si="354">SUM(AN62/12*9*$D62*$F62*$H62*$K62*AO$10)+SUM(AN62/12*3*$E62*$F62*$H62*$K62*AO$10)</f>
        <v>0</v>
      </c>
      <c r="AP62" s="21"/>
      <c r="AQ62" s="19">
        <f t="shared" ref="AQ62:AQ63" si="355">SUM(AP62/12*9*$D62*$F62*$H62*$K62*AQ$10)+SUM(AP62/12*3*$E62*$F62*$H62*$K62*AQ$10)</f>
        <v>0</v>
      </c>
      <c r="AR62" s="21"/>
      <c r="AS62" s="19">
        <f t="shared" ref="AS62:AS63" si="356">SUM(AR62/12*9*$D62*$F62*$H62*$K62*AS$10)+SUM(AR62/12*3*$E62*$F62*$H62*$K62*AS$10)</f>
        <v>0</v>
      </c>
      <c r="AT62" s="21"/>
      <c r="AU62" s="19">
        <f t="shared" ref="AU62:AU63" si="357">SUM(AT62/12*9*$D62*$F62*$H62*$K62*AU$10)+SUM(AT62/12*3*$E62*$F62*$H62*$K62*AU$10)</f>
        <v>0</v>
      </c>
      <c r="AV62" s="31">
        <v>10</v>
      </c>
      <c r="AW62" s="19">
        <f t="shared" ref="AW62:AW63" si="358">SUM(AV62/12*9*$D62*$F62*$H62*$K62*AW$10)+SUM(AV62/12*3*$E62*$F62*$H62*$K62*AW$10)</f>
        <v>162742.524</v>
      </c>
      <c r="AX62" s="31">
        <v>50</v>
      </c>
      <c r="AY62" s="19">
        <f t="shared" ref="AY62:AY63" si="359">SUM(AX62/12*9*$D62*$F62*$H62*$K62*AY$10)+SUM(AX62/12*3*$E62*$F62*$H62*$K62*AY$10)</f>
        <v>813712.62</v>
      </c>
      <c r="AZ62" s="21">
        <v>5</v>
      </c>
      <c r="BA62" s="19">
        <f t="shared" ref="BA62:BA63" si="360">SUM(AZ62/12*9*$D62*$F62*$H62*$J62*BA$10)+SUM(AZ62/12*3*$E62*$F62*$H62*$J62*BA$10)</f>
        <v>67809.384999999995</v>
      </c>
      <c r="BB62" s="21"/>
      <c r="BC62" s="19">
        <f t="shared" ref="BC62:BC63" si="361">SUM(BB62/12*9*$D62*$F62*$H62*$J62*BC$10)+SUM(BB62/12*3*$E62*$F62*$H62*$J62*BC$10)</f>
        <v>0</v>
      </c>
      <c r="BD62" s="21">
        <v>45</v>
      </c>
      <c r="BE62" s="19">
        <f t="shared" ref="BE62:BE63" si="362">SUM(BD62/12*9*$D62*$F62*$H62*$J62*BE$10)+SUM(BD62/12*3*$E62*$F62*$H62*$J62*BE$10)</f>
        <v>610284.46499999997</v>
      </c>
      <c r="BF62" s="21">
        <v>1</v>
      </c>
      <c r="BG62" s="19">
        <f t="shared" ref="BG62:BG63" si="363">SUM(BF62/12*9*$D62*$F62*$H62*$J62*BG$10)+SUM(BF62/12*3*$E62*$F62*$H62*$J62*BG$10)</f>
        <v>13561.876999999999</v>
      </c>
      <c r="BH62" s="21"/>
      <c r="BI62" s="19">
        <f t="shared" ref="BI62:BI63" si="364">SUM(BH62/12*9*$D62*$F62*$H62*$J62*BI$10)+SUM(BH62/12*3*$E62*$F62*$H62*$J62*BI$10)</f>
        <v>0</v>
      </c>
      <c r="BJ62" s="21"/>
      <c r="BK62" s="19">
        <f t="shared" ref="BK62:BK63" si="365">SUM(BJ62/12*9*$D62*$F62*$H62*$K62*BK$10)+SUM(BJ62/12*3*$E62*$F62*$H62*$K62*BK$10)</f>
        <v>0</v>
      </c>
      <c r="BL62" s="21">
        <v>20</v>
      </c>
      <c r="BM62" s="19">
        <f t="shared" ref="BM62:BM63" si="366">SUM(BL62/12*9*$D62*$F62*$H62*$K62*BM$10)+SUM(BL62/12*3*$E62*$F62*$H62*$K62*BM$10)</f>
        <v>325485.04800000001</v>
      </c>
      <c r="BN62" s="21">
        <v>10</v>
      </c>
      <c r="BO62" s="19">
        <f t="shared" ref="BO62:BO63" si="367">SUM(BN62/12*9*$D62*$F62*$H62*$J62*BO$10)+SUM(BN62/12*3*$E62*$F62*$H62*$J62*BO$10)</f>
        <v>135618.76999999999</v>
      </c>
      <c r="BP62" s="31"/>
      <c r="BQ62" s="19">
        <f t="shared" ref="BQ62:BQ63" si="368">SUM(BP62/12*9*$D62*$F62*$H62*$K62*BQ$10)+SUM(BP62/12*3*$E62*$F62*$H62*$K62*BQ$10)</f>
        <v>0</v>
      </c>
      <c r="BR62" s="21"/>
      <c r="BS62" s="19">
        <f t="shared" ref="BS62:BS63" si="369">SUM(BR62/12*9*$D62*$F62*$H62*$J62*BS$10)+SUM(BR62/12*3*$E62*$F62*$H62*$J62*BS$10)</f>
        <v>0</v>
      </c>
      <c r="BT62" s="21"/>
      <c r="BU62" s="19">
        <f t="shared" ref="BU62:BU63" si="370">SUM(BT62/12*9*$D62*$F62*$H62*$J62*BU$10)+SUM(BT62/12*3*$E62*$F62*$H62*$J62*BU$10)</f>
        <v>0</v>
      </c>
      <c r="BV62" s="31">
        <v>80</v>
      </c>
      <c r="BW62" s="19">
        <f t="shared" ref="BW62:BW63" si="371">SUM(BV62/12*9*$D62*$F62*$H62*$K62*BW$10)+SUM(BV62/12*3*$E62*$F62*$H62*$K62*BW$10)</f>
        <v>1301940.192</v>
      </c>
      <c r="BX62" s="19">
        <v>12</v>
      </c>
      <c r="BY62" s="31">
        <v>10</v>
      </c>
      <c r="BZ62" s="19">
        <f t="shared" ref="BZ62:BZ63" si="372">SUM(BY62/12*9*$D62*$F62*$H62*$K62*BZ$10)+SUM(BY62/12*3*$E62*$F62*$H62*$K62*BZ$10)</f>
        <v>162742.524</v>
      </c>
      <c r="CA62" s="31">
        <v>6</v>
      </c>
      <c r="CB62" s="19">
        <f t="shared" ref="CB62:CB63" si="373">SUM(CA62/12*9*$D62*$F62*$H62*$K62*CB$10)+SUM(CA62/12*3*$E62*$F62*$H62*$K62*CB$10)</f>
        <v>97645.5144</v>
      </c>
      <c r="CC62" s="31">
        <v>15</v>
      </c>
      <c r="CD62" s="19">
        <f t="shared" ref="CD62:CD63" si="374">SUM(CC62/12*9*$D62*$F62*$H62*$K62*CD$10)+SUM(CC62/12*3*$E62*$F62*$H62*$K62*CD$10)</f>
        <v>244113.78599999996</v>
      </c>
      <c r="CE62" s="21">
        <v>90</v>
      </c>
      <c r="CF62" s="19">
        <f t="shared" ref="CF62:CF63" si="375">SUM(CE62/12*9*$D62*$F62*$H62*$K62*CF$10)+SUM(CE62/12*3*$E62*$F62*$H62*$K62*CF$10)</f>
        <v>1464682.716</v>
      </c>
      <c r="CG62" s="21">
        <v>17</v>
      </c>
      <c r="CH62" s="19">
        <f t="shared" ref="CH62:CH63" si="376">SUM(CG62/12*9*$D62*$F62*$H62*$J62*CH$10)+SUM(CG62/12*3*$E62*$F62*$H62*$J62*CH$10)</f>
        <v>230551.90899999999</v>
      </c>
      <c r="CI62" s="21">
        <v>110</v>
      </c>
      <c r="CJ62" s="19">
        <f t="shared" ref="CJ62:CJ63" si="377">SUM(CI62/12*9*$D62*$F62*$H62*$J62*CJ$10)+SUM(CI62/12*3*$E62*$F62*$H62*$J62*CJ$10)</f>
        <v>1491806.4699999997</v>
      </c>
      <c r="CK62" s="21">
        <v>2</v>
      </c>
      <c r="CL62" s="19">
        <f t="shared" ref="CL62:CL63" si="378">SUM(CK62/12*9*$D62*$F62*$H62*$J62*CL$10)+SUM(CK62/12*3*$E62*$F62*$H62*$J62*CL$10)</f>
        <v>27123.753999999997</v>
      </c>
      <c r="CM62" s="21">
        <v>20</v>
      </c>
      <c r="CN62" s="19">
        <f t="shared" ref="CN62:CN63" si="379">SUM(CM62/12*9*$D62*$F62*$H62*$K62*CN$10)+SUM(CM62/12*3*$E62*$F62*$H62*$K62*CN$10)</f>
        <v>325485.04800000001</v>
      </c>
      <c r="CO62" s="21"/>
      <c r="CP62" s="19">
        <f t="shared" ref="CP62:CP63" si="380">SUM(CO62/12*9*$D62*$F62*$H62*$K62*CP$10)+SUM(CO62/12*3*$E62*$F62*$H62*$K62*CP$10)</f>
        <v>0</v>
      </c>
      <c r="CQ62" s="31">
        <v>5</v>
      </c>
      <c r="CR62" s="19">
        <f t="shared" ref="CR62:CR63" si="381">SUM(CQ62/12*9*$D62*$F62*$H62*$M62*CR$10)+SUM(CQ62/12*3*$E62*$F62*$H62*$M62*CR$10)</f>
        <v>124478.65674999999</v>
      </c>
      <c r="CS62" s="31">
        <f>12+10</f>
        <v>22</v>
      </c>
      <c r="CT62" s="19">
        <f t="shared" ref="CT62:CT63" si="382">SUM(CS62/12*9*$D62*$F62*$H62*$L62*CT$10)+SUM(CS62/12*3*$E62*$F62*$H62*$L62*CT$10)</f>
        <v>475246.91830000002</v>
      </c>
      <c r="CU62" s="19"/>
      <c r="CV62" s="19"/>
      <c r="CW62" s="19"/>
      <c r="CX62" s="19"/>
      <c r="CY62" s="55">
        <f>SUM(AD62,R62,T62,AB62,N62,V62,P62,BF62,BT62,CG62,CK62,BH62,CI62,AF62,AZ62,BB62,AH62,BD62,BR62,AJ62,X62,CO62,BJ62,CM62,BL62,BY62,CC62,BV62,CA62,AL62,AN62,AP62,AR62,AT62,AX62,AV62,BP62,CS62,CQ62,CE62,Z62,BN62)</f>
        <v>860</v>
      </c>
      <c r="CZ62" s="55">
        <f>SUM(AE62,S62,U62,AC62,O62,W62,Q62,BG62,BU62,CH62,CL62,BI62,CJ62,AG62,BA62,BC62,AI62,BE62,BS62,AK62,Y62,CP62,BK62,CN62,BM62,BZ62,CD62,BW62,CB62,AM62,AO62,AQ62,AS62,AU62,AY62,AW62,BQ62,CT62,CR62,CF62,AA62,BO62)</f>
        <v>12713194.111449998</v>
      </c>
      <c r="DF62" s="33"/>
    </row>
    <row r="63" spans="1:110" ht="45" x14ac:dyDescent="0.25">
      <c r="A63" s="28"/>
      <c r="B63" s="28">
        <v>36</v>
      </c>
      <c r="C63" s="22" t="s">
        <v>170</v>
      </c>
      <c r="D63" s="16">
        <f>D62</f>
        <v>9860</v>
      </c>
      <c r="E63" s="16">
        <v>9959</v>
      </c>
      <c r="F63" s="17">
        <v>2.79</v>
      </c>
      <c r="G63" s="17"/>
      <c r="H63" s="29">
        <v>1</v>
      </c>
      <c r="I63" s="30"/>
      <c r="J63" s="16">
        <v>1.4</v>
      </c>
      <c r="K63" s="16">
        <v>1.68</v>
      </c>
      <c r="L63" s="16">
        <v>2.23</v>
      </c>
      <c r="M63" s="18">
        <v>2.57</v>
      </c>
      <c r="N63" s="21"/>
      <c r="O63" s="19">
        <f t="shared" si="341"/>
        <v>0</v>
      </c>
      <c r="P63" s="21"/>
      <c r="Q63" s="19">
        <f t="shared" si="342"/>
        <v>0</v>
      </c>
      <c r="R63" s="20"/>
      <c r="S63" s="19">
        <f t="shared" si="343"/>
        <v>0</v>
      </c>
      <c r="T63" s="21"/>
      <c r="U63" s="19">
        <f t="shared" si="344"/>
        <v>0</v>
      </c>
      <c r="V63" s="21"/>
      <c r="W63" s="19">
        <f t="shared" si="345"/>
        <v>0</v>
      </c>
      <c r="X63" s="21"/>
      <c r="Y63" s="19">
        <f t="shared" si="346"/>
        <v>0</v>
      </c>
      <c r="Z63" s="21"/>
      <c r="AA63" s="19">
        <f t="shared" si="347"/>
        <v>0</v>
      </c>
      <c r="AB63" s="21"/>
      <c r="AC63" s="19">
        <f t="shared" si="348"/>
        <v>0</v>
      </c>
      <c r="AD63" s="20"/>
      <c r="AE63" s="19">
        <f t="shared" si="349"/>
        <v>0</v>
      </c>
      <c r="AF63" s="21"/>
      <c r="AG63" s="19">
        <f t="shared" si="350"/>
        <v>0</v>
      </c>
      <c r="AH63" s="21"/>
      <c r="AI63" s="19">
        <f t="shared" si="351"/>
        <v>0</v>
      </c>
      <c r="AJ63" s="21"/>
      <c r="AK63" s="19">
        <f t="shared" si="352"/>
        <v>0</v>
      </c>
      <c r="AL63" s="21"/>
      <c r="AM63" s="19">
        <f t="shared" si="353"/>
        <v>0</v>
      </c>
      <c r="AN63" s="21"/>
      <c r="AO63" s="19">
        <f t="shared" si="354"/>
        <v>0</v>
      </c>
      <c r="AP63" s="21"/>
      <c r="AQ63" s="19">
        <f t="shared" si="355"/>
        <v>0</v>
      </c>
      <c r="AR63" s="21"/>
      <c r="AS63" s="19">
        <f t="shared" si="356"/>
        <v>0</v>
      </c>
      <c r="AT63" s="21"/>
      <c r="AU63" s="19">
        <f t="shared" si="357"/>
        <v>0</v>
      </c>
      <c r="AV63" s="21"/>
      <c r="AW63" s="19">
        <f t="shared" si="358"/>
        <v>0</v>
      </c>
      <c r="AX63" s="21"/>
      <c r="AY63" s="19">
        <f t="shared" si="359"/>
        <v>0</v>
      </c>
      <c r="AZ63" s="21"/>
      <c r="BA63" s="19">
        <f t="shared" si="360"/>
        <v>0</v>
      </c>
      <c r="BB63" s="21"/>
      <c r="BC63" s="19">
        <f t="shared" si="361"/>
        <v>0</v>
      </c>
      <c r="BD63" s="21"/>
      <c r="BE63" s="19">
        <f t="shared" si="362"/>
        <v>0</v>
      </c>
      <c r="BF63" s="21"/>
      <c r="BG63" s="19">
        <f t="shared" si="363"/>
        <v>0</v>
      </c>
      <c r="BH63" s="21"/>
      <c r="BI63" s="19">
        <f t="shared" si="364"/>
        <v>0</v>
      </c>
      <c r="BJ63" s="21"/>
      <c r="BK63" s="19">
        <f t="shared" si="365"/>
        <v>0</v>
      </c>
      <c r="BL63" s="21"/>
      <c r="BM63" s="19">
        <f t="shared" si="366"/>
        <v>0</v>
      </c>
      <c r="BN63" s="21"/>
      <c r="BO63" s="19">
        <f t="shared" si="367"/>
        <v>0</v>
      </c>
      <c r="BP63" s="21"/>
      <c r="BQ63" s="19">
        <f t="shared" si="368"/>
        <v>0</v>
      </c>
      <c r="BR63" s="21"/>
      <c r="BS63" s="19">
        <f t="shared" si="369"/>
        <v>0</v>
      </c>
      <c r="BT63" s="21"/>
      <c r="BU63" s="19">
        <f t="shared" si="370"/>
        <v>0</v>
      </c>
      <c r="BV63" s="21"/>
      <c r="BW63" s="19">
        <f t="shared" si="371"/>
        <v>0</v>
      </c>
      <c r="BX63" s="19">
        <v>0</v>
      </c>
      <c r="BY63" s="21"/>
      <c r="BZ63" s="19">
        <f t="shared" si="372"/>
        <v>0</v>
      </c>
      <c r="CA63" s="21"/>
      <c r="CB63" s="19">
        <f t="shared" si="373"/>
        <v>0</v>
      </c>
      <c r="CC63" s="21"/>
      <c r="CD63" s="19">
        <f t="shared" si="374"/>
        <v>0</v>
      </c>
      <c r="CE63" s="21"/>
      <c r="CF63" s="19">
        <f t="shared" si="375"/>
        <v>0</v>
      </c>
      <c r="CG63" s="21"/>
      <c r="CH63" s="19">
        <f t="shared" si="376"/>
        <v>0</v>
      </c>
      <c r="CI63" s="21"/>
      <c r="CJ63" s="19">
        <f t="shared" si="377"/>
        <v>0</v>
      </c>
      <c r="CK63" s="21"/>
      <c r="CL63" s="19">
        <f t="shared" si="378"/>
        <v>0</v>
      </c>
      <c r="CM63" s="21"/>
      <c r="CN63" s="19">
        <f t="shared" si="379"/>
        <v>0</v>
      </c>
      <c r="CO63" s="21"/>
      <c r="CP63" s="19">
        <f t="shared" si="380"/>
        <v>0</v>
      </c>
      <c r="CQ63" s="21"/>
      <c r="CR63" s="19">
        <f t="shared" si="381"/>
        <v>0</v>
      </c>
      <c r="CS63" s="21"/>
      <c r="CT63" s="19">
        <f t="shared" si="382"/>
        <v>0</v>
      </c>
      <c r="CU63" s="19"/>
      <c r="CV63" s="19"/>
      <c r="CW63" s="19"/>
      <c r="CX63" s="19"/>
      <c r="CY63" s="55">
        <f>SUM(AD63,R63,T63,AB63,N63,V63,P63,BF63,BT63,CG63,CK63,BH63,CI63,AF63,AZ63,BB63,AH63,BD63,BR63,AJ63,X63,CO63,BJ63,CM63,BL63,BY63,CC63,BV63,CA63,AL63,AN63,AP63,AR63,AT63,AX63,AV63,BP63,CS63,CQ63,CE63,Z63,BN63)</f>
        <v>0</v>
      </c>
      <c r="CZ63" s="55">
        <f>SUM(AE63,S63,U63,AC63,O63,W63,Q63,BG63,BU63,CH63,CL63,BI63,CJ63,AG63,BA63,BC63,AI63,BE63,BS63,AK63,Y63,CP63,BK63,CN63,BM63,BZ63,CD63,BW63,CB63,AM63,AO63,AQ63,AS63,AU63,AY63,AW63,BQ63,CT63,CR63,CF63,AA63,BO63)</f>
        <v>0</v>
      </c>
      <c r="DF63" s="33"/>
    </row>
    <row r="64" spans="1:110" x14ac:dyDescent="0.25">
      <c r="A64" s="71">
        <v>16</v>
      </c>
      <c r="B64" s="71"/>
      <c r="C64" s="91" t="s">
        <v>171</v>
      </c>
      <c r="D64" s="81"/>
      <c r="E64" s="81">
        <v>9959</v>
      </c>
      <c r="F64" s="82">
        <v>1.06</v>
      </c>
      <c r="G64" s="82"/>
      <c r="H64" s="87">
        <v>1</v>
      </c>
      <c r="I64" s="88"/>
      <c r="J64" s="81">
        <v>1.4</v>
      </c>
      <c r="K64" s="81">
        <v>1.68</v>
      </c>
      <c r="L64" s="81">
        <v>2.23</v>
      </c>
      <c r="M64" s="85">
        <v>2.57</v>
      </c>
      <c r="N64" s="89">
        <f t="shared" ref="N64:BY64" si="383">SUM(N65:N66)</f>
        <v>30</v>
      </c>
      <c r="O64" s="89">
        <f t="shared" si="383"/>
        <v>1066959.9149999998</v>
      </c>
      <c r="P64" s="89">
        <f t="shared" si="383"/>
        <v>6</v>
      </c>
      <c r="Q64" s="89">
        <f t="shared" si="383"/>
        <v>78049.98599999999</v>
      </c>
      <c r="R64" s="89">
        <f t="shared" si="383"/>
        <v>0</v>
      </c>
      <c r="S64" s="89">
        <f t="shared" si="383"/>
        <v>0</v>
      </c>
      <c r="T64" s="89">
        <f t="shared" si="383"/>
        <v>200</v>
      </c>
      <c r="U64" s="89">
        <f t="shared" si="383"/>
        <v>2601666.1999999997</v>
      </c>
      <c r="V64" s="89">
        <f t="shared" si="383"/>
        <v>0</v>
      </c>
      <c r="W64" s="89">
        <f t="shared" si="383"/>
        <v>0</v>
      </c>
      <c r="X64" s="89">
        <f t="shared" si="383"/>
        <v>20</v>
      </c>
      <c r="Y64" s="89">
        <f t="shared" si="383"/>
        <v>260166.62</v>
      </c>
      <c r="Z64" s="89">
        <f t="shared" si="383"/>
        <v>0</v>
      </c>
      <c r="AA64" s="89">
        <f t="shared" si="383"/>
        <v>0</v>
      </c>
      <c r="AB64" s="89">
        <f t="shared" si="383"/>
        <v>0</v>
      </c>
      <c r="AC64" s="89">
        <f t="shared" si="383"/>
        <v>0</v>
      </c>
      <c r="AD64" s="89">
        <f t="shared" si="383"/>
        <v>0</v>
      </c>
      <c r="AE64" s="89">
        <f t="shared" si="383"/>
        <v>0</v>
      </c>
      <c r="AF64" s="89">
        <f t="shared" si="383"/>
        <v>0</v>
      </c>
      <c r="AG64" s="89">
        <f t="shared" si="383"/>
        <v>0</v>
      </c>
      <c r="AH64" s="89">
        <f t="shared" si="383"/>
        <v>0</v>
      </c>
      <c r="AI64" s="89">
        <f t="shared" si="383"/>
        <v>0</v>
      </c>
      <c r="AJ64" s="89">
        <f t="shared" si="383"/>
        <v>0</v>
      </c>
      <c r="AK64" s="89">
        <f t="shared" si="383"/>
        <v>0</v>
      </c>
      <c r="AL64" s="89">
        <f t="shared" si="383"/>
        <v>0</v>
      </c>
      <c r="AM64" s="89">
        <f t="shared" si="383"/>
        <v>0</v>
      </c>
      <c r="AN64" s="89">
        <f t="shared" si="383"/>
        <v>0</v>
      </c>
      <c r="AO64" s="89">
        <f t="shared" si="383"/>
        <v>0</v>
      </c>
      <c r="AP64" s="89">
        <f t="shared" si="383"/>
        <v>0</v>
      </c>
      <c r="AQ64" s="89">
        <f t="shared" si="383"/>
        <v>0</v>
      </c>
      <c r="AR64" s="89">
        <f t="shared" si="383"/>
        <v>18</v>
      </c>
      <c r="AS64" s="89">
        <f t="shared" si="383"/>
        <v>280979.94959999999</v>
      </c>
      <c r="AT64" s="89">
        <f t="shared" si="383"/>
        <v>0</v>
      </c>
      <c r="AU64" s="89">
        <f t="shared" si="383"/>
        <v>0</v>
      </c>
      <c r="AV64" s="89">
        <f t="shared" si="383"/>
        <v>92</v>
      </c>
      <c r="AW64" s="89">
        <f t="shared" si="383"/>
        <v>1436119.7423999999</v>
      </c>
      <c r="AX64" s="89">
        <f t="shared" si="383"/>
        <v>9</v>
      </c>
      <c r="AY64" s="89">
        <f t="shared" si="383"/>
        <v>140489.9748</v>
      </c>
      <c r="AZ64" s="89">
        <f t="shared" si="383"/>
        <v>3</v>
      </c>
      <c r="BA64" s="89">
        <f t="shared" si="383"/>
        <v>39024.992999999995</v>
      </c>
      <c r="BB64" s="89">
        <f t="shared" si="383"/>
        <v>30</v>
      </c>
      <c r="BC64" s="89">
        <f t="shared" si="383"/>
        <v>390249.92999999993</v>
      </c>
      <c r="BD64" s="89">
        <f t="shared" si="383"/>
        <v>0</v>
      </c>
      <c r="BE64" s="89">
        <f t="shared" si="383"/>
        <v>0</v>
      </c>
      <c r="BF64" s="89">
        <f t="shared" si="383"/>
        <v>44</v>
      </c>
      <c r="BG64" s="89">
        <f t="shared" si="383"/>
        <v>572366.56400000001</v>
      </c>
      <c r="BH64" s="89">
        <f t="shared" si="383"/>
        <v>0</v>
      </c>
      <c r="BI64" s="89">
        <f t="shared" si="383"/>
        <v>0</v>
      </c>
      <c r="BJ64" s="89">
        <f t="shared" si="383"/>
        <v>0</v>
      </c>
      <c r="BK64" s="89">
        <f t="shared" si="383"/>
        <v>0</v>
      </c>
      <c r="BL64" s="89">
        <f t="shared" si="383"/>
        <v>30</v>
      </c>
      <c r="BM64" s="89">
        <f t="shared" si="383"/>
        <v>468299.91599999997</v>
      </c>
      <c r="BN64" s="89">
        <f t="shared" si="383"/>
        <v>0</v>
      </c>
      <c r="BO64" s="89">
        <f t="shared" si="383"/>
        <v>0</v>
      </c>
      <c r="BP64" s="89">
        <f t="shared" si="383"/>
        <v>0</v>
      </c>
      <c r="BQ64" s="89">
        <f t="shared" si="383"/>
        <v>0</v>
      </c>
      <c r="BR64" s="89">
        <f t="shared" si="383"/>
        <v>0</v>
      </c>
      <c r="BS64" s="89">
        <f t="shared" si="383"/>
        <v>0</v>
      </c>
      <c r="BT64" s="89">
        <f t="shared" si="383"/>
        <v>0</v>
      </c>
      <c r="BU64" s="89">
        <f t="shared" si="383"/>
        <v>0</v>
      </c>
      <c r="BV64" s="89">
        <f t="shared" si="383"/>
        <v>130</v>
      </c>
      <c r="BW64" s="89">
        <f t="shared" si="383"/>
        <v>2029299.6359999999</v>
      </c>
      <c r="BX64" s="50">
        <v>68.571428571428569</v>
      </c>
      <c r="BY64" s="89">
        <f t="shared" si="383"/>
        <v>60</v>
      </c>
      <c r="BZ64" s="89">
        <f t="shared" ref="BZ64:CZ64" si="384">SUM(BZ65:BZ66)</f>
        <v>936599.83199999994</v>
      </c>
      <c r="CA64" s="89">
        <f t="shared" si="384"/>
        <v>100</v>
      </c>
      <c r="CB64" s="89">
        <f t="shared" si="384"/>
        <v>1560999.72</v>
      </c>
      <c r="CC64" s="89">
        <f t="shared" si="384"/>
        <v>76</v>
      </c>
      <c r="CD64" s="89">
        <f t="shared" si="384"/>
        <v>1186359.7871999997</v>
      </c>
      <c r="CE64" s="89">
        <f t="shared" si="384"/>
        <v>57</v>
      </c>
      <c r="CF64" s="89">
        <f t="shared" si="384"/>
        <v>889769.84039999987</v>
      </c>
      <c r="CG64" s="89">
        <f t="shared" si="384"/>
        <v>90</v>
      </c>
      <c r="CH64" s="89">
        <f t="shared" si="384"/>
        <v>1170749.7899999998</v>
      </c>
      <c r="CI64" s="89">
        <f t="shared" si="384"/>
        <v>125</v>
      </c>
      <c r="CJ64" s="89">
        <f t="shared" si="384"/>
        <v>1626041.375</v>
      </c>
      <c r="CK64" s="89">
        <f t="shared" si="384"/>
        <v>10</v>
      </c>
      <c r="CL64" s="89">
        <f t="shared" si="384"/>
        <v>130083.31</v>
      </c>
      <c r="CM64" s="89">
        <f t="shared" si="384"/>
        <v>60</v>
      </c>
      <c r="CN64" s="89">
        <f t="shared" si="384"/>
        <v>936599.83199999994</v>
      </c>
      <c r="CO64" s="89">
        <f t="shared" si="384"/>
        <v>55</v>
      </c>
      <c r="CP64" s="89">
        <f t="shared" si="384"/>
        <v>858549.84600000002</v>
      </c>
      <c r="CQ64" s="89">
        <f t="shared" si="384"/>
        <v>10</v>
      </c>
      <c r="CR64" s="89">
        <f t="shared" si="384"/>
        <v>238795.79049999997</v>
      </c>
      <c r="CS64" s="89">
        <f t="shared" si="384"/>
        <v>116</v>
      </c>
      <c r="CT64" s="89">
        <f t="shared" si="384"/>
        <v>2403567.9021999994</v>
      </c>
      <c r="CU64" s="89"/>
      <c r="CV64" s="89"/>
      <c r="CW64" s="89"/>
      <c r="CX64" s="89"/>
      <c r="CY64" s="89">
        <f t="shared" si="384"/>
        <v>1371</v>
      </c>
      <c r="CZ64" s="89">
        <f t="shared" si="384"/>
        <v>21301790.452099998</v>
      </c>
      <c r="DF64" s="33"/>
    </row>
    <row r="65" spans="1:110" ht="60" x14ac:dyDescent="0.25">
      <c r="A65" s="28"/>
      <c r="B65" s="28">
        <v>37</v>
      </c>
      <c r="C65" s="15" t="s">
        <v>172</v>
      </c>
      <c r="D65" s="16">
        <f>D156</f>
        <v>9860</v>
      </c>
      <c r="E65" s="16">
        <v>9959</v>
      </c>
      <c r="F65" s="17">
        <v>0.94</v>
      </c>
      <c r="G65" s="17"/>
      <c r="H65" s="29">
        <v>1</v>
      </c>
      <c r="I65" s="30"/>
      <c r="J65" s="16">
        <v>1.4</v>
      </c>
      <c r="K65" s="16">
        <v>1.68</v>
      </c>
      <c r="L65" s="16">
        <v>2.23</v>
      </c>
      <c r="M65" s="18">
        <v>2.57</v>
      </c>
      <c r="N65" s="21"/>
      <c r="O65" s="19">
        <f t="shared" ref="O65:O66" si="385">SUM(N65/12*9*$D65*$F65*$H65*$J65*O$10)+SUM(N65/12*3*$E65*$F65*$H65*$J65*O$10)</f>
        <v>0</v>
      </c>
      <c r="P65" s="21">
        <v>6</v>
      </c>
      <c r="Q65" s="19">
        <f t="shared" ref="Q65:Q66" si="386">SUM(P65/12*9*$D65*$F65*$H65*$J65*Q$10)+SUM(P65/12*3*$E65*$F65*$H65*$J65*Q$10)</f>
        <v>78049.98599999999</v>
      </c>
      <c r="R65" s="20"/>
      <c r="S65" s="19">
        <f t="shared" ref="S65:S66" si="387">SUM(R65/12*9*$D65*$F65*$H65*$J65*S$10)+SUM(R65/12*3*$E65*$F65*$H65*$J65*S$10)</f>
        <v>0</v>
      </c>
      <c r="T65" s="21">
        <v>200</v>
      </c>
      <c r="U65" s="19">
        <f t="shared" ref="U65:U66" si="388">SUM(T65/12*9*$D65*$F65*$H65*$J65*U$10)+SUM(T65/12*3*$E65*$F65*$H65*$J65*U$10)</f>
        <v>2601666.1999999997</v>
      </c>
      <c r="V65" s="21"/>
      <c r="W65" s="19">
        <f t="shared" ref="W65:W66" si="389">SUM(V65/12*9*$D65*$F65*$H65*$J65*W$10)+SUM(V65/12*3*$E65*$F65*$H65*$J65*W$10)</f>
        <v>0</v>
      </c>
      <c r="X65" s="21">
        <v>20</v>
      </c>
      <c r="Y65" s="19">
        <f t="shared" ref="Y65:Y66" si="390">SUM(X65/12*9*$D65*$F65*$H65*$J65*Y$10)+SUM(X65/12*3*$E65*$F65*$H65*$J65*Y$10)</f>
        <v>260166.62</v>
      </c>
      <c r="Z65" s="21"/>
      <c r="AA65" s="19">
        <f t="shared" ref="AA65:AA66" si="391">SUM(Z65/12*9*$D65*$F65*$H65*$J65*AA$10)+SUM(Z65/12*3*$E65*$F65*$H65*$J65*AA$10)</f>
        <v>0</v>
      </c>
      <c r="AB65" s="21"/>
      <c r="AC65" s="19">
        <f t="shared" ref="AC65:AC66" si="392">SUM(AB65/12*9*$D65*$F65*$H65*$J65*AC$10)+SUM(AB65/12*3*$E65*$F65*$H65*$J65*AC$10)</f>
        <v>0</v>
      </c>
      <c r="AD65" s="20"/>
      <c r="AE65" s="19">
        <f t="shared" ref="AE65:AE66" si="393">SUM(AD65/12*9*$D65*$F65*$H65*$J65*AE$10)+SUM(AD65/12*3*$E65*$F65*$H65*$J65*AE$10)</f>
        <v>0</v>
      </c>
      <c r="AF65" s="21"/>
      <c r="AG65" s="19">
        <f t="shared" ref="AG65:AG66" si="394">SUM(AF65/12*9*$D65*$F65*$H65*$J65*AG$10)+SUM(AF65/12*3*$E65*$F65*$H65*$J65*AG$10)</f>
        <v>0</v>
      </c>
      <c r="AH65" s="21"/>
      <c r="AI65" s="19">
        <f t="shared" ref="AI65:AI66" si="395">SUM(AH65/12*9*$D65*$F65*$H65*$J65*AI$10)+SUM(AH65/12*3*$E65*$F65*$H65*$J65*AI$10)</f>
        <v>0</v>
      </c>
      <c r="AJ65" s="21"/>
      <c r="AK65" s="19">
        <f t="shared" ref="AK65:AK66" si="396">SUM(AJ65/12*9*$D65*$F65*$H65*$J65*AK$10)+SUM(AJ65/12*3*$E65*$F65*$H65*$J65*AK$10)</f>
        <v>0</v>
      </c>
      <c r="AL65" s="21"/>
      <c r="AM65" s="19">
        <f t="shared" ref="AM65:AM66" si="397">SUM(AL65/12*9*$D65*$F65*$H65*$K65*AM$10)+SUM(AL65/12*3*$E65*$F65*$H65*$K65*AM$10)</f>
        <v>0</v>
      </c>
      <c r="AN65" s="21"/>
      <c r="AO65" s="19">
        <f t="shared" ref="AO65:AO66" si="398">SUM(AN65/12*9*$D65*$F65*$H65*$K65*AO$10)+SUM(AN65/12*3*$E65*$F65*$H65*$K65*AO$10)</f>
        <v>0</v>
      </c>
      <c r="AP65" s="21"/>
      <c r="AQ65" s="19">
        <f t="shared" ref="AQ65:AQ66" si="399">SUM(AP65/12*9*$D65*$F65*$H65*$K65*AQ$10)+SUM(AP65/12*3*$E65*$F65*$H65*$K65*AQ$10)</f>
        <v>0</v>
      </c>
      <c r="AR65" s="31">
        <v>18</v>
      </c>
      <c r="AS65" s="19">
        <f t="shared" ref="AS65:AS66" si="400">SUM(AR65/12*9*$D65*$F65*$H65*$K65*AS$10)+SUM(AR65/12*3*$E65*$F65*$H65*$K65*AS$10)</f>
        <v>280979.94959999999</v>
      </c>
      <c r="AT65" s="21"/>
      <c r="AU65" s="19">
        <f t="shared" ref="AU65:AU66" si="401">SUM(AT65/12*9*$D65*$F65*$H65*$K65*AU$10)+SUM(AT65/12*3*$E65*$F65*$H65*$K65*AU$10)</f>
        <v>0</v>
      </c>
      <c r="AV65" s="31">
        <v>92</v>
      </c>
      <c r="AW65" s="19">
        <f t="shared" ref="AW65:AW66" si="402">SUM(AV65/12*9*$D65*$F65*$H65*$K65*AW$10)+SUM(AV65/12*3*$E65*$F65*$H65*$K65*AW$10)</f>
        <v>1436119.7423999999</v>
      </c>
      <c r="AX65" s="21">
        <v>9</v>
      </c>
      <c r="AY65" s="19">
        <f t="shared" ref="AY65:AY66" si="403">SUM(AX65/12*9*$D65*$F65*$H65*$K65*AY$10)+SUM(AX65/12*3*$E65*$F65*$H65*$K65*AY$10)</f>
        <v>140489.9748</v>
      </c>
      <c r="AZ65" s="21">
        <v>3</v>
      </c>
      <c r="BA65" s="19">
        <f t="shared" ref="BA65:BA66" si="404">SUM(AZ65/12*9*$D65*$F65*$H65*$J65*BA$10)+SUM(AZ65/12*3*$E65*$F65*$H65*$J65*BA$10)</f>
        <v>39024.992999999995</v>
      </c>
      <c r="BB65" s="21">
        <v>30</v>
      </c>
      <c r="BC65" s="19">
        <f t="shared" ref="BC65:BC66" si="405">SUM(BB65/12*9*$D65*$F65*$H65*$J65*BC$10)+SUM(BB65/12*3*$E65*$F65*$H65*$J65*BC$10)</f>
        <v>390249.92999999993</v>
      </c>
      <c r="BD65" s="21"/>
      <c r="BE65" s="19">
        <f t="shared" ref="BE65:BE66" si="406">SUM(BD65/12*9*$D65*$F65*$H65*$J65*BE$10)+SUM(BD65/12*3*$E65*$F65*$H65*$J65*BE$10)</f>
        <v>0</v>
      </c>
      <c r="BF65" s="21">
        <v>44</v>
      </c>
      <c r="BG65" s="19">
        <f t="shared" ref="BG65:BG66" si="407">SUM(BF65/12*9*$D65*$F65*$H65*$J65*BG$10)+SUM(BF65/12*3*$E65*$F65*$H65*$J65*BG$10)</f>
        <v>572366.56400000001</v>
      </c>
      <c r="BH65" s="21"/>
      <c r="BI65" s="19">
        <f t="shared" ref="BI65:BI66" si="408">SUM(BH65/12*9*$D65*$F65*$H65*$J65*BI$10)+SUM(BH65/12*3*$E65*$F65*$H65*$J65*BI$10)</f>
        <v>0</v>
      </c>
      <c r="BJ65" s="21"/>
      <c r="BK65" s="19">
        <f t="shared" ref="BK65:BK66" si="409">SUM(BJ65/12*9*$D65*$F65*$H65*$K65*BK$10)+SUM(BJ65/12*3*$E65*$F65*$H65*$K65*BK$10)</f>
        <v>0</v>
      </c>
      <c r="BL65" s="21">
        <v>30</v>
      </c>
      <c r="BM65" s="19">
        <f t="shared" ref="BM65:BM66" si="410">SUM(BL65/12*9*$D65*$F65*$H65*$K65*BM$10)+SUM(BL65/12*3*$E65*$F65*$H65*$K65*BM$10)</f>
        <v>468299.91599999997</v>
      </c>
      <c r="BN65" s="21"/>
      <c r="BO65" s="19">
        <f t="shared" ref="BO65:BO66" si="411">SUM(BN65/12*9*$D65*$F65*$H65*$J65*BO$10)+SUM(BN65/12*3*$E65*$F65*$H65*$J65*BO$10)</f>
        <v>0</v>
      </c>
      <c r="BP65" s="31"/>
      <c r="BQ65" s="19">
        <f t="shared" ref="BQ65:BQ66" si="412">SUM(BP65/12*9*$D65*$F65*$H65*$K65*BQ$10)+SUM(BP65/12*3*$E65*$F65*$H65*$K65*BQ$10)</f>
        <v>0</v>
      </c>
      <c r="BR65" s="21"/>
      <c r="BS65" s="19">
        <f t="shared" ref="BS65:BS66" si="413">SUM(BR65/12*9*$D65*$F65*$H65*$J65*BS$10)+SUM(BR65/12*3*$E65*$F65*$H65*$J65*BS$10)</f>
        <v>0</v>
      </c>
      <c r="BT65" s="21"/>
      <c r="BU65" s="19">
        <f t="shared" ref="BU65:BU66" si="414">SUM(BT65/12*9*$D65*$F65*$H65*$J65*BU$10)+SUM(BT65/12*3*$E65*$F65*$H65*$J65*BU$10)</f>
        <v>0</v>
      </c>
      <c r="BV65" s="31">
        <v>130</v>
      </c>
      <c r="BW65" s="19">
        <f t="shared" ref="BW65:BW66" si="415">SUM(BV65/12*9*$D65*$F65*$H65*$K65*BW$10)+SUM(BV65/12*3*$E65*$F65*$H65*$K65*BW$10)</f>
        <v>2029299.6359999999</v>
      </c>
      <c r="BX65" s="19">
        <v>68.571428571428569</v>
      </c>
      <c r="BY65" s="31">
        <v>60</v>
      </c>
      <c r="BZ65" s="19">
        <f t="shared" ref="BZ65:BZ66" si="416">SUM(BY65/12*9*$D65*$F65*$H65*$K65*BZ$10)+SUM(BY65/12*3*$E65*$F65*$H65*$K65*BZ$10)</f>
        <v>936599.83199999994</v>
      </c>
      <c r="CA65" s="31">
        <v>100</v>
      </c>
      <c r="CB65" s="19">
        <f t="shared" ref="CB65:CB66" si="417">SUM(CA65/12*9*$D65*$F65*$H65*$K65*CB$10)+SUM(CA65/12*3*$E65*$F65*$H65*$K65*CB$10)</f>
        <v>1560999.72</v>
      </c>
      <c r="CC65" s="31">
        <v>76</v>
      </c>
      <c r="CD65" s="19">
        <f t="shared" ref="CD65:CD66" si="418">SUM(CC65/12*9*$D65*$F65*$H65*$K65*CD$10)+SUM(CC65/12*3*$E65*$F65*$H65*$K65*CD$10)</f>
        <v>1186359.7871999997</v>
      </c>
      <c r="CE65" s="21">
        <v>57</v>
      </c>
      <c r="CF65" s="19">
        <f t="shared" ref="CF65:CF66" si="419">SUM(CE65/12*9*$D65*$F65*$H65*$K65*CF$10)+SUM(CE65/12*3*$E65*$F65*$H65*$K65*CF$10)</f>
        <v>889769.84039999987</v>
      </c>
      <c r="CG65" s="21">
        <v>90</v>
      </c>
      <c r="CH65" s="19">
        <f t="shared" ref="CH65:CH66" si="420">SUM(CG65/12*9*$D65*$F65*$H65*$J65*CH$10)+SUM(CG65/12*3*$E65*$F65*$H65*$J65*CH$10)</f>
        <v>1170749.7899999998</v>
      </c>
      <c r="CI65" s="21">
        <v>125</v>
      </c>
      <c r="CJ65" s="19">
        <f t="shared" ref="CJ65:CJ66" si="421">SUM(CI65/12*9*$D65*$F65*$H65*$J65*CJ$10)+SUM(CI65/12*3*$E65*$F65*$H65*$J65*CJ$10)</f>
        <v>1626041.375</v>
      </c>
      <c r="CK65" s="21">
        <v>10</v>
      </c>
      <c r="CL65" s="19">
        <f t="shared" ref="CL65:CL66" si="422">SUM(CK65/12*9*$D65*$F65*$H65*$J65*CL$10)+SUM(CK65/12*3*$E65*$F65*$H65*$J65*CL$10)</f>
        <v>130083.31</v>
      </c>
      <c r="CM65" s="21">
        <v>60</v>
      </c>
      <c r="CN65" s="19">
        <f t="shared" ref="CN65:CN66" si="423">SUM(CM65/12*9*$D65*$F65*$H65*$K65*CN$10)+SUM(CM65/12*3*$E65*$F65*$H65*$K65*CN$10)</f>
        <v>936599.83199999994</v>
      </c>
      <c r="CO65" s="21">
        <v>55</v>
      </c>
      <c r="CP65" s="19">
        <f t="shared" ref="CP65:CP66" si="424">SUM(CO65/12*9*$D65*$F65*$H65*$K65*CP$10)+SUM(CO65/12*3*$E65*$F65*$H65*$K65*CP$10)</f>
        <v>858549.84600000002</v>
      </c>
      <c r="CQ65" s="31">
        <v>10</v>
      </c>
      <c r="CR65" s="19">
        <f t="shared" ref="CR65:CR66" si="425">SUM(CQ65/12*9*$D65*$F65*$H65*$M65*CR$10)+SUM(CQ65/12*3*$E65*$F65*$H65*$M65*CR$10)</f>
        <v>238795.79049999997</v>
      </c>
      <c r="CS65" s="31">
        <v>116</v>
      </c>
      <c r="CT65" s="19">
        <f t="shared" ref="CT65:CT66" si="426">SUM(CS65/12*9*$D65*$F65*$H65*$L65*CT$10)+SUM(CS65/12*3*$E65*$F65*$H65*$L65*CT$10)</f>
        <v>2403567.9021999994</v>
      </c>
      <c r="CU65" s="19"/>
      <c r="CV65" s="19"/>
      <c r="CW65" s="19"/>
      <c r="CX65" s="19"/>
      <c r="CY65" s="55">
        <f>SUM(AD65,R65,T65,AB65,N65,V65,P65,BF65,BT65,CG65,CK65,BH65,CI65,AF65,AZ65,BB65,AH65,BD65,BR65,AJ65,X65,CO65,BJ65,CM65,BL65,BY65,CC65,BV65,CA65,AL65,AN65,AP65,AR65,AT65,AX65,AV65,BP65,CS65,CQ65,CE65,Z65,BN65)</f>
        <v>1341</v>
      </c>
      <c r="CZ65" s="55">
        <f>SUM(AE65,S65,U65,AC65,O65,W65,Q65,BG65,BU65,CH65,CL65,BI65,CJ65,AG65,BA65,BC65,AI65,BE65,BS65,AK65,Y65,CP65,BK65,CN65,BM65,BZ65,CD65,BW65,CB65,AM65,AO65,AQ65,AS65,AU65,AY65,AW65,BQ65,CT65,CR65,CF65,AA65,BO65)</f>
        <v>20234830.537099998</v>
      </c>
      <c r="DF65" s="33"/>
    </row>
    <row r="66" spans="1:110" ht="24.75" customHeight="1" x14ac:dyDescent="0.25">
      <c r="A66" s="28"/>
      <c r="B66" s="28">
        <v>38</v>
      </c>
      <c r="C66" s="22" t="s">
        <v>173</v>
      </c>
      <c r="D66" s="16">
        <f>D65</f>
        <v>9860</v>
      </c>
      <c r="E66" s="16">
        <v>9959</v>
      </c>
      <c r="F66" s="17">
        <v>2.57</v>
      </c>
      <c r="G66" s="17"/>
      <c r="H66" s="29">
        <v>1</v>
      </c>
      <c r="I66" s="30"/>
      <c r="J66" s="16">
        <v>1.4</v>
      </c>
      <c r="K66" s="16">
        <v>1.68</v>
      </c>
      <c r="L66" s="16">
        <v>2.23</v>
      </c>
      <c r="M66" s="18">
        <v>2.57</v>
      </c>
      <c r="N66" s="21">
        <v>30</v>
      </c>
      <c r="O66" s="19">
        <f t="shared" si="385"/>
        <v>1066959.9149999998</v>
      </c>
      <c r="P66" s="21">
        <v>0</v>
      </c>
      <c r="Q66" s="19">
        <f t="shared" si="386"/>
        <v>0</v>
      </c>
      <c r="R66" s="20"/>
      <c r="S66" s="19">
        <f t="shared" si="387"/>
        <v>0</v>
      </c>
      <c r="T66" s="21">
        <v>0</v>
      </c>
      <c r="U66" s="19">
        <f t="shared" si="388"/>
        <v>0</v>
      </c>
      <c r="V66" s="21">
        <v>0</v>
      </c>
      <c r="W66" s="19">
        <f t="shared" si="389"/>
        <v>0</v>
      </c>
      <c r="X66" s="21">
        <v>0</v>
      </c>
      <c r="Y66" s="19">
        <f t="shared" si="390"/>
        <v>0</v>
      </c>
      <c r="Z66" s="21"/>
      <c r="AA66" s="19">
        <f t="shared" si="391"/>
        <v>0</v>
      </c>
      <c r="AB66" s="21">
        <v>0</v>
      </c>
      <c r="AC66" s="19">
        <f t="shared" si="392"/>
        <v>0</v>
      </c>
      <c r="AD66" s="20"/>
      <c r="AE66" s="19">
        <f t="shared" si="393"/>
        <v>0</v>
      </c>
      <c r="AF66" s="21">
        <v>0</v>
      </c>
      <c r="AG66" s="19">
        <f t="shared" si="394"/>
        <v>0</v>
      </c>
      <c r="AH66" s="21">
        <v>0</v>
      </c>
      <c r="AI66" s="19">
        <f t="shared" si="395"/>
        <v>0</v>
      </c>
      <c r="AJ66" s="21"/>
      <c r="AK66" s="19">
        <f t="shared" si="396"/>
        <v>0</v>
      </c>
      <c r="AL66" s="21">
        <v>0</v>
      </c>
      <c r="AM66" s="19">
        <f t="shared" si="397"/>
        <v>0</v>
      </c>
      <c r="AN66" s="21">
        <v>0</v>
      </c>
      <c r="AO66" s="19">
        <f t="shared" si="398"/>
        <v>0</v>
      </c>
      <c r="AP66" s="21">
        <v>0</v>
      </c>
      <c r="AQ66" s="19">
        <f t="shared" si="399"/>
        <v>0</v>
      </c>
      <c r="AR66" s="21">
        <v>0</v>
      </c>
      <c r="AS66" s="19">
        <f t="shared" si="400"/>
        <v>0</v>
      </c>
      <c r="AT66" s="21">
        <v>0</v>
      </c>
      <c r="AU66" s="19">
        <f t="shared" si="401"/>
        <v>0</v>
      </c>
      <c r="AV66" s="21">
        <v>0</v>
      </c>
      <c r="AW66" s="19">
        <f t="shared" si="402"/>
        <v>0</v>
      </c>
      <c r="AX66" s="21"/>
      <c r="AY66" s="19">
        <f t="shared" si="403"/>
        <v>0</v>
      </c>
      <c r="AZ66" s="21">
        <v>0</v>
      </c>
      <c r="BA66" s="19">
        <f t="shared" si="404"/>
        <v>0</v>
      </c>
      <c r="BB66" s="21"/>
      <c r="BC66" s="19">
        <f t="shared" si="405"/>
        <v>0</v>
      </c>
      <c r="BD66" s="21"/>
      <c r="BE66" s="19">
        <f t="shared" si="406"/>
        <v>0</v>
      </c>
      <c r="BF66" s="21">
        <v>0</v>
      </c>
      <c r="BG66" s="19">
        <f t="shared" si="407"/>
        <v>0</v>
      </c>
      <c r="BH66" s="21">
        <v>0</v>
      </c>
      <c r="BI66" s="19">
        <f t="shared" si="408"/>
        <v>0</v>
      </c>
      <c r="BJ66" s="21">
        <v>0</v>
      </c>
      <c r="BK66" s="19">
        <f t="shared" si="409"/>
        <v>0</v>
      </c>
      <c r="BL66" s="21">
        <v>0</v>
      </c>
      <c r="BM66" s="19">
        <f t="shared" si="410"/>
        <v>0</v>
      </c>
      <c r="BN66" s="21"/>
      <c r="BO66" s="19">
        <f t="shared" si="411"/>
        <v>0</v>
      </c>
      <c r="BP66" s="21"/>
      <c r="BQ66" s="19">
        <f t="shared" si="412"/>
        <v>0</v>
      </c>
      <c r="BR66" s="21">
        <v>0</v>
      </c>
      <c r="BS66" s="19">
        <f t="shared" si="413"/>
        <v>0</v>
      </c>
      <c r="BT66" s="21">
        <v>0</v>
      </c>
      <c r="BU66" s="19">
        <f t="shared" si="414"/>
        <v>0</v>
      </c>
      <c r="BV66" s="21">
        <v>0</v>
      </c>
      <c r="BW66" s="19">
        <f t="shared" si="415"/>
        <v>0</v>
      </c>
      <c r="BX66" s="19">
        <v>0</v>
      </c>
      <c r="BY66" s="21">
        <v>0</v>
      </c>
      <c r="BZ66" s="19">
        <f t="shared" si="416"/>
        <v>0</v>
      </c>
      <c r="CA66" s="21"/>
      <c r="CB66" s="19">
        <f t="shared" si="417"/>
        <v>0</v>
      </c>
      <c r="CC66" s="21">
        <v>0</v>
      </c>
      <c r="CD66" s="19">
        <f t="shared" si="418"/>
        <v>0</v>
      </c>
      <c r="CE66" s="21">
        <v>0</v>
      </c>
      <c r="CF66" s="19">
        <f t="shared" si="419"/>
        <v>0</v>
      </c>
      <c r="CG66" s="21">
        <v>0</v>
      </c>
      <c r="CH66" s="19">
        <f t="shared" si="420"/>
        <v>0</v>
      </c>
      <c r="CI66" s="21"/>
      <c r="CJ66" s="19">
        <f t="shared" si="421"/>
        <v>0</v>
      </c>
      <c r="CK66" s="21">
        <v>0</v>
      </c>
      <c r="CL66" s="19">
        <f t="shared" si="422"/>
        <v>0</v>
      </c>
      <c r="CM66" s="21"/>
      <c r="CN66" s="19">
        <f t="shared" si="423"/>
        <v>0</v>
      </c>
      <c r="CO66" s="21">
        <v>0</v>
      </c>
      <c r="CP66" s="19">
        <f t="shared" si="424"/>
        <v>0</v>
      </c>
      <c r="CQ66" s="21">
        <v>0</v>
      </c>
      <c r="CR66" s="19">
        <f t="shared" si="425"/>
        <v>0</v>
      </c>
      <c r="CS66" s="21">
        <v>0</v>
      </c>
      <c r="CT66" s="19">
        <f t="shared" si="426"/>
        <v>0</v>
      </c>
      <c r="CU66" s="19"/>
      <c r="CV66" s="19"/>
      <c r="CW66" s="19"/>
      <c r="CX66" s="19"/>
      <c r="CY66" s="55">
        <f>SUM(AD66,R66,T66,AB66,N66,V66,P66,BF66,BT66,CG66,CK66,BH66,CI66,AF66,AZ66,BB66,AH66,BD66,BR66,AJ66,X66,CO66,BJ66,CM66,BL66,BY66,CC66,BV66,CA66,AL66,AN66,AP66,AR66,AT66,AX66,AV66,BP66,CS66,CQ66,CE66,Z66,BN66)</f>
        <v>30</v>
      </c>
      <c r="CZ66" s="55">
        <f>SUM(AE66,S66,U66,AC66,O66,W66,Q66,BG66,BU66,CH66,CL66,BI66,CJ66,AG66,BA66,BC66,AI66,BE66,BS66,AK66,Y66,CP66,BK66,CN66,BM66,BZ66,CD66,BW66,CB66,AM66,AO66,AQ66,AS66,AU66,AY66,AW66,BQ66,CT66,CR66,CF66,AA66,BO66)</f>
        <v>1066959.9149999998</v>
      </c>
      <c r="DF66" s="33"/>
    </row>
    <row r="67" spans="1:110" x14ac:dyDescent="0.25">
      <c r="A67" s="71">
        <v>17</v>
      </c>
      <c r="B67" s="71"/>
      <c r="C67" s="79" t="s">
        <v>174</v>
      </c>
      <c r="D67" s="81"/>
      <c r="E67" s="81">
        <v>9959</v>
      </c>
      <c r="F67" s="82">
        <v>1.87</v>
      </c>
      <c r="G67" s="82"/>
      <c r="H67" s="87">
        <v>1</v>
      </c>
      <c r="I67" s="88"/>
      <c r="J67" s="81">
        <v>1.4</v>
      </c>
      <c r="K67" s="81">
        <v>1.68</v>
      </c>
      <c r="L67" s="81">
        <v>2.23</v>
      </c>
      <c r="M67" s="85">
        <v>2.57</v>
      </c>
      <c r="N67" s="89">
        <f>N68</f>
        <v>0</v>
      </c>
      <c r="O67" s="89">
        <f>O68</f>
        <v>0</v>
      </c>
      <c r="P67" s="89">
        <f t="shared" ref="P67:CA67" si="427">P68</f>
        <v>0</v>
      </c>
      <c r="Q67" s="89">
        <f t="shared" si="427"/>
        <v>0</v>
      </c>
      <c r="R67" s="89">
        <f t="shared" si="427"/>
        <v>0</v>
      </c>
      <c r="S67" s="89">
        <f t="shared" si="427"/>
        <v>0</v>
      </c>
      <c r="T67" s="89">
        <f t="shared" si="427"/>
        <v>0</v>
      </c>
      <c r="U67" s="89">
        <f t="shared" si="427"/>
        <v>0</v>
      </c>
      <c r="V67" s="89">
        <f t="shared" si="427"/>
        <v>0</v>
      </c>
      <c r="W67" s="89">
        <f t="shared" si="427"/>
        <v>0</v>
      </c>
      <c r="X67" s="89">
        <f t="shared" si="427"/>
        <v>0</v>
      </c>
      <c r="Y67" s="89">
        <f t="shared" si="427"/>
        <v>0</v>
      </c>
      <c r="Z67" s="89">
        <f t="shared" si="427"/>
        <v>0</v>
      </c>
      <c r="AA67" s="89">
        <f t="shared" si="427"/>
        <v>0</v>
      </c>
      <c r="AB67" s="89">
        <f t="shared" si="427"/>
        <v>0</v>
      </c>
      <c r="AC67" s="89">
        <f t="shared" si="427"/>
        <v>0</v>
      </c>
      <c r="AD67" s="89">
        <f t="shared" si="427"/>
        <v>0</v>
      </c>
      <c r="AE67" s="89">
        <f t="shared" si="427"/>
        <v>0</v>
      </c>
      <c r="AF67" s="89">
        <f t="shared" si="427"/>
        <v>0</v>
      </c>
      <c r="AG67" s="89">
        <f t="shared" si="427"/>
        <v>0</v>
      </c>
      <c r="AH67" s="89">
        <f t="shared" si="427"/>
        <v>0</v>
      </c>
      <c r="AI67" s="89">
        <f t="shared" si="427"/>
        <v>0</v>
      </c>
      <c r="AJ67" s="89">
        <f t="shared" si="427"/>
        <v>0</v>
      </c>
      <c r="AK67" s="89">
        <f t="shared" si="427"/>
        <v>0</v>
      </c>
      <c r="AL67" s="89">
        <f t="shared" si="427"/>
        <v>0</v>
      </c>
      <c r="AM67" s="89">
        <f t="shared" si="427"/>
        <v>0</v>
      </c>
      <c r="AN67" s="89">
        <f t="shared" si="427"/>
        <v>0</v>
      </c>
      <c r="AO67" s="89">
        <f t="shared" si="427"/>
        <v>0</v>
      </c>
      <c r="AP67" s="89">
        <f t="shared" si="427"/>
        <v>0</v>
      </c>
      <c r="AQ67" s="89">
        <f t="shared" si="427"/>
        <v>0</v>
      </c>
      <c r="AR67" s="89">
        <f t="shared" si="427"/>
        <v>0</v>
      </c>
      <c r="AS67" s="89">
        <f t="shared" si="427"/>
        <v>0</v>
      </c>
      <c r="AT67" s="89">
        <f t="shared" si="427"/>
        <v>0</v>
      </c>
      <c r="AU67" s="89">
        <f t="shared" si="427"/>
        <v>0</v>
      </c>
      <c r="AV67" s="89">
        <f t="shared" si="427"/>
        <v>0</v>
      </c>
      <c r="AW67" s="89">
        <f t="shared" si="427"/>
        <v>0</v>
      </c>
      <c r="AX67" s="89">
        <f t="shared" si="427"/>
        <v>0</v>
      </c>
      <c r="AY67" s="89">
        <f t="shared" si="427"/>
        <v>0</v>
      </c>
      <c r="AZ67" s="89">
        <f t="shared" si="427"/>
        <v>0</v>
      </c>
      <c r="BA67" s="89">
        <f t="shared" si="427"/>
        <v>0</v>
      </c>
      <c r="BB67" s="89">
        <f t="shared" si="427"/>
        <v>0</v>
      </c>
      <c r="BC67" s="89">
        <f t="shared" si="427"/>
        <v>0</v>
      </c>
      <c r="BD67" s="89">
        <f t="shared" si="427"/>
        <v>0</v>
      </c>
      <c r="BE67" s="89">
        <f t="shared" si="427"/>
        <v>0</v>
      </c>
      <c r="BF67" s="89">
        <f t="shared" si="427"/>
        <v>0</v>
      </c>
      <c r="BG67" s="89">
        <f t="shared" si="427"/>
        <v>0</v>
      </c>
      <c r="BH67" s="89">
        <f t="shared" si="427"/>
        <v>0</v>
      </c>
      <c r="BI67" s="89">
        <f t="shared" si="427"/>
        <v>0</v>
      </c>
      <c r="BJ67" s="89">
        <f t="shared" si="427"/>
        <v>0</v>
      </c>
      <c r="BK67" s="89">
        <f t="shared" si="427"/>
        <v>0</v>
      </c>
      <c r="BL67" s="89">
        <f t="shared" si="427"/>
        <v>0</v>
      </c>
      <c r="BM67" s="89">
        <f t="shared" si="427"/>
        <v>0</v>
      </c>
      <c r="BN67" s="89">
        <f t="shared" si="427"/>
        <v>0</v>
      </c>
      <c r="BO67" s="89">
        <f t="shared" si="427"/>
        <v>0</v>
      </c>
      <c r="BP67" s="89">
        <f t="shared" si="427"/>
        <v>0</v>
      </c>
      <c r="BQ67" s="89">
        <f t="shared" si="427"/>
        <v>0</v>
      </c>
      <c r="BR67" s="89">
        <f t="shared" si="427"/>
        <v>0</v>
      </c>
      <c r="BS67" s="89">
        <f t="shared" si="427"/>
        <v>0</v>
      </c>
      <c r="BT67" s="89">
        <f t="shared" si="427"/>
        <v>0</v>
      </c>
      <c r="BU67" s="89">
        <f t="shared" si="427"/>
        <v>0</v>
      </c>
      <c r="BV67" s="89">
        <f t="shared" si="427"/>
        <v>0</v>
      </c>
      <c r="BW67" s="89">
        <f t="shared" si="427"/>
        <v>0</v>
      </c>
      <c r="BX67" s="50">
        <v>0</v>
      </c>
      <c r="BY67" s="89">
        <f t="shared" si="427"/>
        <v>0</v>
      </c>
      <c r="BZ67" s="89">
        <f t="shared" si="427"/>
        <v>0</v>
      </c>
      <c r="CA67" s="89">
        <f t="shared" si="427"/>
        <v>0</v>
      </c>
      <c r="CB67" s="89">
        <f t="shared" ref="CB67:CT67" si="428">CB68</f>
        <v>0</v>
      </c>
      <c r="CC67" s="89">
        <f t="shared" si="428"/>
        <v>0</v>
      </c>
      <c r="CD67" s="89">
        <f t="shared" si="428"/>
        <v>0</v>
      </c>
      <c r="CE67" s="89">
        <f t="shared" si="428"/>
        <v>3</v>
      </c>
      <c r="CF67" s="89">
        <f t="shared" si="428"/>
        <v>89176.260600000009</v>
      </c>
      <c r="CG67" s="89">
        <f t="shared" si="428"/>
        <v>0</v>
      </c>
      <c r="CH67" s="89">
        <f t="shared" si="428"/>
        <v>0</v>
      </c>
      <c r="CI67" s="89">
        <f t="shared" si="428"/>
        <v>4</v>
      </c>
      <c r="CJ67" s="89">
        <f t="shared" si="428"/>
        <v>99084.733999999997</v>
      </c>
      <c r="CK67" s="89">
        <f t="shared" si="428"/>
        <v>0</v>
      </c>
      <c r="CL67" s="89">
        <f t="shared" si="428"/>
        <v>0</v>
      </c>
      <c r="CM67" s="89">
        <f t="shared" si="428"/>
        <v>0</v>
      </c>
      <c r="CN67" s="89">
        <f t="shared" si="428"/>
        <v>0</v>
      </c>
      <c r="CO67" s="89">
        <f t="shared" si="428"/>
        <v>0</v>
      </c>
      <c r="CP67" s="89">
        <f t="shared" si="428"/>
        <v>0</v>
      </c>
      <c r="CQ67" s="89">
        <f t="shared" si="428"/>
        <v>3</v>
      </c>
      <c r="CR67" s="89">
        <f t="shared" si="428"/>
        <v>136418.44627499999</v>
      </c>
      <c r="CS67" s="89">
        <f t="shared" si="428"/>
        <v>0</v>
      </c>
      <c r="CT67" s="89">
        <f t="shared" si="428"/>
        <v>0</v>
      </c>
      <c r="CU67" s="89"/>
      <c r="CV67" s="89"/>
      <c r="CW67" s="89"/>
      <c r="CX67" s="89"/>
      <c r="CY67" s="89">
        <f t="shared" ref="CY67:CZ67" si="429">CY68</f>
        <v>10</v>
      </c>
      <c r="CZ67" s="89">
        <f t="shared" si="429"/>
        <v>324679.44087499997</v>
      </c>
      <c r="DF67" s="33"/>
    </row>
    <row r="68" spans="1:110" ht="30" x14ac:dyDescent="0.25">
      <c r="A68" s="28"/>
      <c r="B68" s="28">
        <v>39</v>
      </c>
      <c r="C68" s="15" t="s">
        <v>175</v>
      </c>
      <c r="D68" s="16">
        <f>D66</f>
        <v>9860</v>
      </c>
      <c r="E68" s="16">
        <v>9959</v>
      </c>
      <c r="F68" s="17">
        <v>1.79</v>
      </c>
      <c r="G68" s="17"/>
      <c r="H68" s="29">
        <v>1</v>
      </c>
      <c r="I68" s="30"/>
      <c r="J68" s="16">
        <v>1.4</v>
      </c>
      <c r="K68" s="16">
        <v>1.68</v>
      </c>
      <c r="L68" s="16">
        <v>2.23</v>
      </c>
      <c r="M68" s="18">
        <v>2.57</v>
      </c>
      <c r="N68" s="21">
        <v>0</v>
      </c>
      <c r="O68" s="19">
        <f>SUM(N68/12*9*$D68*$F68*$H68*$J68*O$10)+SUM(N68/12*3*$E68*$F68*$H68*$J68*O$10)</f>
        <v>0</v>
      </c>
      <c r="P68" s="21">
        <v>0</v>
      </c>
      <c r="Q68" s="19">
        <f>SUM(P68/12*9*$D68*$F68*$H68*$J68*Q$10)+SUM(P68/12*3*$E68*$F68*$H68*$J68*Q$10)</f>
        <v>0</v>
      </c>
      <c r="R68" s="20"/>
      <c r="S68" s="19">
        <f>SUM(R68/12*9*$D68*$F68*$H68*$J68*S$10)+SUM(R68/12*3*$E68*$F68*$H68*$J68*S$10)</f>
        <v>0</v>
      </c>
      <c r="T68" s="21">
        <v>0</v>
      </c>
      <c r="U68" s="19">
        <f>SUM(T68/12*9*$D68*$F68*$H68*$J68*U$10)+SUM(T68/12*3*$E68*$F68*$H68*$J68*U$10)</f>
        <v>0</v>
      </c>
      <c r="V68" s="21">
        <v>0</v>
      </c>
      <c r="W68" s="19">
        <f>SUM(V68/12*9*$D68*$F68*$H68*$J68*W$10)+SUM(V68/12*3*$E68*$F68*$H68*$J68*W$10)</f>
        <v>0</v>
      </c>
      <c r="X68" s="21">
        <v>0</v>
      </c>
      <c r="Y68" s="19">
        <f>SUM(X68/12*9*$D68*$F68*$H68*$J68*Y$10)+SUM(X68/12*3*$E68*$F68*$H68*$J68*Y$10)</f>
        <v>0</v>
      </c>
      <c r="Z68" s="21"/>
      <c r="AA68" s="19">
        <f>SUM(Z68/12*9*$D68*$F68*$H68*$J68*AA$10)+SUM(Z68/12*3*$E68*$F68*$H68*$J68*AA$10)</f>
        <v>0</v>
      </c>
      <c r="AB68" s="21">
        <v>0</v>
      </c>
      <c r="AC68" s="19">
        <f>SUM(AB68/12*9*$D68*$F68*$H68*$J68*AC$10)+SUM(AB68/12*3*$E68*$F68*$H68*$J68*AC$10)</f>
        <v>0</v>
      </c>
      <c r="AD68" s="20"/>
      <c r="AE68" s="19">
        <f>SUM(AD68/12*9*$D68*$F68*$H68*$J68*AE$10)+SUM(AD68/12*3*$E68*$F68*$H68*$J68*AE$10)</f>
        <v>0</v>
      </c>
      <c r="AF68" s="21">
        <v>0</v>
      </c>
      <c r="AG68" s="19">
        <f>SUM(AF68/12*9*$D68*$F68*$H68*$J68*AG$10)+SUM(AF68/12*3*$E68*$F68*$H68*$J68*AG$10)</f>
        <v>0</v>
      </c>
      <c r="AH68" s="21">
        <v>0</v>
      </c>
      <c r="AI68" s="19">
        <f>SUM(AH68/12*9*$D68*$F68*$H68*$J68*AI$10)+SUM(AH68/12*3*$E68*$F68*$H68*$J68*AI$10)</f>
        <v>0</v>
      </c>
      <c r="AJ68" s="21"/>
      <c r="AK68" s="19">
        <f>SUM(AJ68/12*9*$D68*$F68*$H68*$J68*AK$10)+SUM(AJ68/12*3*$E68*$F68*$H68*$J68*AK$10)</f>
        <v>0</v>
      </c>
      <c r="AL68" s="21">
        <v>0</v>
      </c>
      <c r="AM68" s="19">
        <f>SUM(AL68/12*9*$D68*$F68*$H68*$K68*AM$10)+SUM(AL68/12*3*$E68*$F68*$H68*$K68*AM$10)</f>
        <v>0</v>
      </c>
      <c r="AN68" s="21">
        <v>0</v>
      </c>
      <c r="AO68" s="19">
        <f>SUM(AN68/12*9*$D68*$F68*$H68*$K68*AO$10)+SUM(AN68/12*3*$E68*$F68*$H68*$K68*AO$10)</f>
        <v>0</v>
      </c>
      <c r="AP68" s="21">
        <v>0</v>
      </c>
      <c r="AQ68" s="19">
        <f>SUM(AP68/12*9*$D68*$F68*$H68*$K68*AQ$10)+SUM(AP68/12*3*$E68*$F68*$H68*$K68*AQ$10)</f>
        <v>0</v>
      </c>
      <c r="AR68" s="21">
        <v>0</v>
      </c>
      <c r="AS68" s="19">
        <f>SUM(AR68/12*9*$D68*$F68*$H68*$K68*AS$10)+SUM(AR68/12*3*$E68*$F68*$H68*$K68*AS$10)</f>
        <v>0</v>
      </c>
      <c r="AT68" s="21">
        <v>0</v>
      </c>
      <c r="AU68" s="19">
        <f>SUM(AT68/12*9*$D68*$F68*$H68*$K68*AU$10)+SUM(AT68/12*3*$E68*$F68*$H68*$K68*AU$10)</f>
        <v>0</v>
      </c>
      <c r="AV68" s="21">
        <v>0</v>
      </c>
      <c r="AW68" s="19">
        <f>SUM(AV68/12*9*$D68*$F68*$H68*$K68*AW$10)+SUM(AV68/12*3*$E68*$F68*$H68*$K68*AW$10)</f>
        <v>0</v>
      </c>
      <c r="AX68" s="21">
        <v>0</v>
      </c>
      <c r="AY68" s="19">
        <f>SUM(AX68/12*9*$D68*$F68*$H68*$K68*AY$10)+SUM(AX68/12*3*$E68*$F68*$H68*$K68*AY$10)</f>
        <v>0</v>
      </c>
      <c r="AZ68" s="21">
        <v>0</v>
      </c>
      <c r="BA68" s="19">
        <f>SUM(AZ68/12*9*$D68*$F68*$H68*$J68*BA$10)+SUM(AZ68/12*3*$E68*$F68*$H68*$J68*BA$10)</f>
        <v>0</v>
      </c>
      <c r="BB68" s="21"/>
      <c r="BC68" s="19">
        <f>SUM(BB68/12*9*$D68*$F68*$H68*$J68*BC$10)+SUM(BB68/12*3*$E68*$F68*$H68*$J68*BC$10)</f>
        <v>0</v>
      </c>
      <c r="BD68" s="21"/>
      <c r="BE68" s="19">
        <f>SUM(BD68/12*9*$D68*$F68*$H68*$J68*BE$10)+SUM(BD68/12*3*$E68*$F68*$H68*$J68*BE$10)</f>
        <v>0</v>
      </c>
      <c r="BF68" s="21">
        <v>0</v>
      </c>
      <c r="BG68" s="19">
        <f>SUM(BF68/12*9*$D68*$F68*$H68*$J68*BG$10)+SUM(BF68/12*3*$E68*$F68*$H68*$J68*BG$10)</f>
        <v>0</v>
      </c>
      <c r="BH68" s="21">
        <v>0</v>
      </c>
      <c r="BI68" s="19">
        <f>SUM(BH68/12*9*$D68*$F68*$H68*$J68*BI$10)+SUM(BH68/12*3*$E68*$F68*$H68*$J68*BI$10)</f>
        <v>0</v>
      </c>
      <c r="BJ68" s="21"/>
      <c r="BK68" s="19">
        <f>SUM(BJ68/12*9*$D68*$F68*$H68*$K68*BK$10)+SUM(BJ68/12*3*$E68*$F68*$H68*$K68*BK$10)</f>
        <v>0</v>
      </c>
      <c r="BL68" s="21">
        <v>0</v>
      </c>
      <c r="BM68" s="19">
        <f>SUM(BL68/12*9*$D68*$F68*$H68*$K68*BM$10)+SUM(BL68/12*3*$E68*$F68*$H68*$K68*BM$10)</f>
        <v>0</v>
      </c>
      <c r="BN68" s="21"/>
      <c r="BO68" s="19">
        <f>SUM(BN68/12*9*$D68*$F68*$H68*$J68*BO$10)+SUM(BN68/12*3*$E68*$F68*$H68*$J68*BO$10)</f>
        <v>0</v>
      </c>
      <c r="BP68" s="21"/>
      <c r="BQ68" s="19">
        <f>SUM(BP68/12*9*$D68*$F68*$H68*$K68*BQ$10)+SUM(BP68/12*3*$E68*$F68*$H68*$K68*BQ$10)</f>
        <v>0</v>
      </c>
      <c r="BR68" s="21">
        <v>0</v>
      </c>
      <c r="BS68" s="19">
        <f>SUM(BR68/12*9*$D68*$F68*$H68*$J68*BS$10)+SUM(BR68/12*3*$E68*$F68*$H68*$J68*BS$10)</f>
        <v>0</v>
      </c>
      <c r="BT68" s="21">
        <v>0</v>
      </c>
      <c r="BU68" s="19">
        <f>SUM(BT68/12*9*$D68*$F68*$H68*$J68*BU$10)+SUM(BT68/12*3*$E68*$F68*$H68*$J68*BU$10)</f>
        <v>0</v>
      </c>
      <c r="BV68" s="21">
        <v>0</v>
      </c>
      <c r="BW68" s="19">
        <f>SUM(BV68/12*9*$D68*$F68*$H68*$K68*BW$10)+SUM(BV68/12*3*$E68*$F68*$H68*$K68*BW$10)</f>
        <v>0</v>
      </c>
      <c r="BX68" s="19">
        <v>0</v>
      </c>
      <c r="BY68" s="21">
        <v>0</v>
      </c>
      <c r="BZ68" s="19">
        <f>SUM(BY68/12*9*$D68*$F68*$H68*$K68*BZ$10)+SUM(BY68/12*3*$E68*$F68*$H68*$K68*BZ$10)</f>
        <v>0</v>
      </c>
      <c r="CA68" s="21"/>
      <c r="CB68" s="19">
        <f>SUM(CA68/12*9*$D68*$F68*$H68*$K68*CB$10)+SUM(CA68/12*3*$E68*$F68*$H68*$K68*CB$10)</f>
        <v>0</v>
      </c>
      <c r="CC68" s="21">
        <v>0</v>
      </c>
      <c r="CD68" s="19">
        <f t="shared" ref="CD68" si="430">SUM(CC68/12*9*$D68*$F68*$H68*$K68*CD$10)+SUM(CC68/12*3*$E68*$F68*$H68*$K68*CD$10)</f>
        <v>0</v>
      </c>
      <c r="CE68" s="21">
        <v>3</v>
      </c>
      <c r="CF68" s="19">
        <f>SUM(CE68/12*9*$D68*$F68*$H68*$K68*CF$10)+SUM(CE68/12*3*$E68*$F68*$H68*$K68*CF$10)</f>
        <v>89176.260600000009</v>
      </c>
      <c r="CG68" s="21">
        <v>0</v>
      </c>
      <c r="CH68" s="19">
        <f>SUM(CG68/12*9*$D68*$F68*$H68*$J68*CH$10)+SUM(CG68/12*3*$E68*$F68*$H68*$J68*CH$10)</f>
        <v>0</v>
      </c>
      <c r="CI68" s="21">
        <v>4</v>
      </c>
      <c r="CJ68" s="19">
        <f>SUM(CI68/12*9*$D68*$F68*$H68*$J68*CJ$10)+SUM(CI68/12*3*$E68*$F68*$H68*$J68*CJ$10)</f>
        <v>99084.733999999997</v>
      </c>
      <c r="CK68" s="21"/>
      <c r="CL68" s="19">
        <f>SUM(CK68/12*9*$D68*$F68*$H68*$J68*CL$10)+SUM(CK68/12*3*$E68*$F68*$H68*$J68*CL$10)</f>
        <v>0</v>
      </c>
      <c r="CM68" s="21"/>
      <c r="CN68" s="19">
        <f>SUM(CM68/12*9*$D68*$F68*$H68*$K68*CN$10)+SUM(CM68/12*3*$E68*$F68*$H68*$K68*CN$10)</f>
        <v>0</v>
      </c>
      <c r="CO68" s="21">
        <v>0</v>
      </c>
      <c r="CP68" s="19">
        <f>SUM(CO68/12*9*$D68*$F68*$H68*$K68*CP$10)+SUM(CO68/12*3*$E68*$F68*$H68*$K68*CP$10)</f>
        <v>0</v>
      </c>
      <c r="CQ68" s="21">
        <v>3</v>
      </c>
      <c r="CR68" s="19">
        <f>SUM(CQ68/12*9*$D68*$F68*$H68*$M68*CR$10)+SUM(CQ68/12*3*$E68*$F68*$H68*$M68*CR$10)</f>
        <v>136418.44627499999</v>
      </c>
      <c r="CS68" s="21">
        <v>0</v>
      </c>
      <c r="CT68" s="19">
        <f>SUM(CS68/12*9*$D68*$F68*$H68*$L68*CT$10)+SUM(CS68/12*3*$E68*$F68*$H68*$L68*CT$10)</f>
        <v>0</v>
      </c>
      <c r="CU68" s="19"/>
      <c r="CV68" s="19"/>
      <c r="CW68" s="19"/>
      <c r="CX68" s="19"/>
      <c r="CY68" s="55">
        <f>SUM(AD68,R68,T68,AB68,N68,V68,P68,BF68,BT68,CG68,CK68,BH68,CI68,AF68,AZ68,BB68,AH68,BD68,BR68,AJ68,X68,CO68,BJ68,CM68,BL68,BY68,CC68,BV68,CA68,AL68,AN68,AP68,AR68,AT68,AX68,AV68,BP68,CS68,CQ68,CE68,Z68,BN68)</f>
        <v>10</v>
      </c>
      <c r="CZ68" s="55">
        <f>SUM(AE68,S68,U68,AC68,O68,W68,Q68,BG68,BU68,CH68,CL68,BI68,CJ68,AG68,BA68,BC68,AI68,BE68,BS68,AK68,Y68,CP68,BK68,CN68,BM68,BZ68,CD68,BW68,CB68,AM68,AO68,AQ68,AS68,AU68,AY68,AW68,BQ68,CT68,CR68,CF68,AA68,BO68)</f>
        <v>324679.44087499997</v>
      </c>
      <c r="DF68" s="33"/>
    </row>
    <row r="69" spans="1:110" x14ac:dyDescent="0.25">
      <c r="A69" s="71">
        <v>18</v>
      </c>
      <c r="B69" s="71"/>
      <c r="C69" s="79" t="s">
        <v>176</v>
      </c>
      <c r="D69" s="81"/>
      <c r="E69" s="81">
        <v>9959</v>
      </c>
      <c r="F69" s="82">
        <v>2.74</v>
      </c>
      <c r="G69" s="82"/>
      <c r="H69" s="87">
        <v>1</v>
      </c>
      <c r="I69" s="88"/>
      <c r="J69" s="81">
        <v>1.4</v>
      </c>
      <c r="K69" s="81">
        <v>1.68</v>
      </c>
      <c r="L69" s="81">
        <v>2.23</v>
      </c>
      <c r="M69" s="85">
        <v>2.57</v>
      </c>
      <c r="N69" s="89">
        <f t="shared" ref="N69:BY69" si="431">SUM(N70:N73)</f>
        <v>0</v>
      </c>
      <c r="O69" s="89">
        <f t="shared" si="431"/>
        <v>0</v>
      </c>
      <c r="P69" s="89">
        <f t="shared" si="431"/>
        <v>10</v>
      </c>
      <c r="Q69" s="89">
        <f t="shared" si="431"/>
        <v>110709.2</v>
      </c>
      <c r="R69" s="89">
        <f t="shared" si="431"/>
        <v>0</v>
      </c>
      <c r="S69" s="89">
        <f t="shared" si="431"/>
        <v>0</v>
      </c>
      <c r="T69" s="89">
        <f t="shared" si="431"/>
        <v>0</v>
      </c>
      <c r="U69" s="89">
        <f t="shared" si="431"/>
        <v>0</v>
      </c>
      <c r="V69" s="89">
        <f t="shared" si="431"/>
        <v>0</v>
      </c>
      <c r="W69" s="89">
        <f t="shared" si="431"/>
        <v>0</v>
      </c>
      <c r="X69" s="89">
        <f t="shared" si="431"/>
        <v>70</v>
      </c>
      <c r="Y69" s="89">
        <f t="shared" si="431"/>
        <v>1439219.5999999999</v>
      </c>
      <c r="Z69" s="89">
        <f t="shared" si="431"/>
        <v>0</v>
      </c>
      <c r="AA69" s="89">
        <f t="shared" si="431"/>
        <v>0</v>
      </c>
      <c r="AB69" s="89">
        <f t="shared" si="431"/>
        <v>0</v>
      </c>
      <c r="AC69" s="89">
        <f t="shared" si="431"/>
        <v>0</v>
      </c>
      <c r="AD69" s="89">
        <f t="shared" si="431"/>
        <v>25</v>
      </c>
      <c r="AE69" s="89">
        <f t="shared" si="431"/>
        <v>276773</v>
      </c>
      <c r="AF69" s="89">
        <f t="shared" si="431"/>
        <v>0</v>
      </c>
      <c r="AG69" s="89">
        <f t="shared" si="431"/>
        <v>0</v>
      </c>
      <c r="AH69" s="89">
        <f t="shared" si="431"/>
        <v>0</v>
      </c>
      <c r="AI69" s="89">
        <f t="shared" si="431"/>
        <v>0</v>
      </c>
      <c r="AJ69" s="89">
        <f t="shared" si="431"/>
        <v>0</v>
      </c>
      <c r="AK69" s="89">
        <f t="shared" si="431"/>
        <v>0</v>
      </c>
      <c r="AL69" s="89">
        <f t="shared" si="431"/>
        <v>0</v>
      </c>
      <c r="AM69" s="89">
        <f t="shared" si="431"/>
        <v>0</v>
      </c>
      <c r="AN69" s="89">
        <f t="shared" si="431"/>
        <v>440</v>
      </c>
      <c r="AO69" s="89">
        <f t="shared" si="431"/>
        <v>10893785.279999999</v>
      </c>
      <c r="AP69" s="89">
        <f t="shared" si="431"/>
        <v>0</v>
      </c>
      <c r="AQ69" s="89">
        <f t="shared" si="431"/>
        <v>0</v>
      </c>
      <c r="AR69" s="89">
        <f t="shared" si="431"/>
        <v>1</v>
      </c>
      <c r="AS69" s="89">
        <f t="shared" si="431"/>
        <v>13285.103999999999</v>
      </c>
      <c r="AT69" s="89">
        <f t="shared" si="431"/>
        <v>0</v>
      </c>
      <c r="AU69" s="89">
        <f t="shared" si="431"/>
        <v>0</v>
      </c>
      <c r="AV69" s="89">
        <f t="shared" si="431"/>
        <v>23</v>
      </c>
      <c r="AW69" s="89">
        <f t="shared" si="431"/>
        <v>305557.39199999999</v>
      </c>
      <c r="AX69" s="89">
        <f t="shared" si="431"/>
        <v>10</v>
      </c>
      <c r="AY69" s="89">
        <f t="shared" si="431"/>
        <v>132851.04</v>
      </c>
      <c r="AZ69" s="89">
        <f t="shared" si="431"/>
        <v>37</v>
      </c>
      <c r="BA69" s="89">
        <f t="shared" si="431"/>
        <v>409624.04</v>
      </c>
      <c r="BB69" s="89">
        <f t="shared" si="431"/>
        <v>0</v>
      </c>
      <c r="BC69" s="89">
        <f t="shared" si="431"/>
        <v>0</v>
      </c>
      <c r="BD69" s="89">
        <f t="shared" si="431"/>
        <v>0</v>
      </c>
      <c r="BE69" s="89">
        <f t="shared" si="431"/>
        <v>0</v>
      </c>
      <c r="BF69" s="89">
        <f t="shared" si="431"/>
        <v>0</v>
      </c>
      <c r="BG69" s="89">
        <f t="shared" si="431"/>
        <v>0</v>
      </c>
      <c r="BH69" s="89">
        <f t="shared" si="431"/>
        <v>0</v>
      </c>
      <c r="BI69" s="89">
        <f t="shared" si="431"/>
        <v>0</v>
      </c>
      <c r="BJ69" s="89">
        <f t="shared" si="431"/>
        <v>0</v>
      </c>
      <c r="BK69" s="89">
        <f t="shared" si="431"/>
        <v>0</v>
      </c>
      <c r="BL69" s="89">
        <f t="shared" si="431"/>
        <v>16</v>
      </c>
      <c r="BM69" s="89">
        <f t="shared" si="431"/>
        <v>212561.66399999999</v>
      </c>
      <c r="BN69" s="89">
        <f t="shared" si="431"/>
        <v>0</v>
      </c>
      <c r="BO69" s="89">
        <f t="shared" si="431"/>
        <v>0</v>
      </c>
      <c r="BP69" s="89">
        <f t="shared" si="431"/>
        <v>4</v>
      </c>
      <c r="BQ69" s="89">
        <f t="shared" si="431"/>
        <v>53140.415999999997</v>
      </c>
      <c r="BR69" s="89">
        <f t="shared" si="431"/>
        <v>0</v>
      </c>
      <c r="BS69" s="89">
        <f t="shared" si="431"/>
        <v>0</v>
      </c>
      <c r="BT69" s="89">
        <f t="shared" si="431"/>
        <v>0</v>
      </c>
      <c r="BU69" s="89">
        <f t="shared" si="431"/>
        <v>0</v>
      </c>
      <c r="BV69" s="89">
        <f t="shared" si="431"/>
        <v>36</v>
      </c>
      <c r="BW69" s="89">
        <f t="shared" si="431"/>
        <v>478263.74400000001</v>
      </c>
      <c r="BX69" s="50">
        <v>12</v>
      </c>
      <c r="BY69" s="89">
        <f t="shared" si="431"/>
        <v>7</v>
      </c>
      <c r="BZ69" s="89">
        <f t="shared" ref="BZ69:CZ69" si="432">SUM(BZ70:BZ73)</f>
        <v>92995.728000000003</v>
      </c>
      <c r="CA69" s="89">
        <f t="shared" si="432"/>
        <v>0</v>
      </c>
      <c r="CB69" s="89">
        <f t="shared" si="432"/>
        <v>0</v>
      </c>
      <c r="CC69" s="89">
        <f t="shared" si="432"/>
        <v>4</v>
      </c>
      <c r="CD69" s="89">
        <f t="shared" si="432"/>
        <v>53140.415999999997</v>
      </c>
      <c r="CE69" s="89">
        <f t="shared" si="432"/>
        <v>12</v>
      </c>
      <c r="CF69" s="89">
        <f t="shared" si="432"/>
        <v>159421.24799999999</v>
      </c>
      <c r="CG69" s="89">
        <f t="shared" si="432"/>
        <v>24</v>
      </c>
      <c r="CH69" s="89">
        <f t="shared" si="432"/>
        <v>531404.15999999992</v>
      </c>
      <c r="CI69" s="89">
        <f t="shared" si="432"/>
        <v>17</v>
      </c>
      <c r="CJ69" s="89">
        <f t="shared" si="432"/>
        <v>188205.63999999998</v>
      </c>
      <c r="CK69" s="89">
        <f t="shared" si="432"/>
        <v>15</v>
      </c>
      <c r="CL69" s="89">
        <f t="shared" si="432"/>
        <v>166063.79999999999</v>
      </c>
      <c r="CM69" s="89">
        <f t="shared" si="432"/>
        <v>3</v>
      </c>
      <c r="CN69" s="89">
        <f t="shared" si="432"/>
        <v>39855.311999999998</v>
      </c>
      <c r="CO69" s="89">
        <f t="shared" si="432"/>
        <v>5</v>
      </c>
      <c r="CP69" s="89">
        <f t="shared" si="432"/>
        <v>66425.52</v>
      </c>
      <c r="CQ69" s="89">
        <f t="shared" si="432"/>
        <v>0</v>
      </c>
      <c r="CR69" s="89">
        <f t="shared" si="432"/>
        <v>0</v>
      </c>
      <c r="CS69" s="89">
        <f t="shared" si="432"/>
        <v>10</v>
      </c>
      <c r="CT69" s="89">
        <f t="shared" si="432"/>
        <v>176343.94</v>
      </c>
      <c r="CU69" s="89"/>
      <c r="CV69" s="89"/>
      <c r="CW69" s="89"/>
      <c r="CX69" s="89"/>
      <c r="CY69" s="89">
        <f t="shared" si="432"/>
        <v>769</v>
      </c>
      <c r="CZ69" s="89">
        <f t="shared" si="432"/>
        <v>15799626.243999999</v>
      </c>
      <c r="DF69" s="33"/>
    </row>
    <row r="70" spans="1:110" ht="30" x14ac:dyDescent="0.25">
      <c r="A70" s="28"/>
      <c r="B70" s="28">
        <v>40</v>
      </c>
      <c r="C70" s="22" t="s">
        <v>177</v>
      </c>
      <c r="D70" s="16">
        <f>D68</f>
        <v>9860</v>
      </c>
      <c r="E70" s="16">
        <v>9959</v>
      </c>
      <c r="F70" s="17">
        <v>1.6</v>
      </c>
      <c r="G70" s="17"/>
      <c r="H70" s="29">
        <v>1</v>
      </c>
      <c r="I70" s="30"/>
      <c r="J70" s="16">
        <v>1.4</v>
      </c>
      <c r="K70" s="16">
        <v>1.68</v>
      </c>
      <c r="L70" s="16">
        <v>2.23</v>
      </c>
      <c r="M70" s="18">
        <v>2.57</v>
      </c>
      <c r="N70" s="21">
        <v>0</v>
      </c>
      <c r="O70" s="19">
        <f t="shared" ref="O70:O73" si="433">SUM(N70/12*9*$D70*$F70*$H70*$J70*O$10)+SUM(N70/12*3*$E70*$F70*$H70*$J70*O$10)</f>
        <v>0</v>
      </c>
      <c r="P70" s="21"/>
      <c r="Q70" s="19">
        <f t="shared" ref="Q70:Q73" si="434">SUM(P70/12*9*$D70*$F70*$H70*$J70*Q$10)+SUM(P70/12*3*$E70*$F70*$H70*$J70*Q$10)</f>
        <v>0</v>
      </c>
      <c r="R70" s="20"/>
      <c r="S70" s="19">
        <f t="shared" ref="S70:S73" si="435">SUM(R70/12*9*$D70*$F70*$H70*$J70*S$10)+SUM(R70/12*3*$E70*$F70*$H70*$J70*S$10)</f>
        <v>0</v>
      </c>
      <c r="T70" s="21">
        <v>0</v>
      </c>
      <c r="U70" s="19">
        <f t="shared" ref="U70:U73" si="436">SUM(T70/12*9*$D70*$F70*$H70*$J70*U$10)+SUM(T70/12*3*$E70*$F70*$H70*$J70*U$10)</f>
        <v>0</v>
      </c>
      <c r="V70" s="21">
        <v>0</v>
      </c>
      <c r="W70" s="19">
        <f t="shared" ref="W70:W73" si="437">SUM(V70/12*9*$D70*$F70*$H70*$J70*W$10)+SUM(V70/12*3*$E70*$F70*$H70*$J70*W$10)</f>
        <v>0</v>
      </c>
      <c r="X70" s="21">
        <v>60</v>
      </c>
      <c r="Y70" s="19">
        <f t="shared" ref="Y70:Y73" si="438">SUM(X70/12*9*$D70*$F70*$H70*$J70*Y$10)+SUM(X70/12*3*$E70*$F70*$H70*$J70*Y$10)</f>
        <v>1328510.3999999999</v>
      </c>
      <c r="Z70" s="21"/>
      <c r="AA70" s="19">
        <f t="shared" ref="AA70:AA73" si="439">SUM(Z70/12*9*$D70*$F70*$H70*$J70*AA$10)+SUM(Z70/12*3*$E70*$F70*$H70*$J70*AA$10)</f>
        <v>0</v>
      </c>
      <c r="AB70" s="21">
        <v>0</v>
      </c>
      <c r="AC70" s="19">
        <f t="shared" ref="AC70:AC73" si="440">SUM(AB70/12*9*$D70*$F70*$H70*$J70*AC$10)+SUM(AB70/12*3*$E70*$F70*$H70*$J70*AC$10)</f>
        <v>0</v>
      </c>
      <c r="AD70" s="20"/>
      <c r="AE70" s="19">
        <f t="shared" ref="AE70:AE73" si="441">SUM(AD70/12*9*$D70*$F70*$H70*$J70*AE$10)+SUM(AD70/12*3*$E70*$F70*$H70*$J70*AE$10)</f>
        <v>0</v>
      </c>
      <c r="AF70" s="21">
        <v>0</v>
      </c>
      <c r="AG70" s="19">
        <f t="shared" ref="AG70:AG73" si="442">SUM(AF70/12*9*$D70*$F70*$H70*$J70*AG$10)+SUM(AF70/12*3*$E70*$F70*$H70*$J70*AG$10)</f>
        <v>0</v>
      </c>
      <c r="AH70" s="21">
        <v>0</v>
      </c>
      <c r="AI70" s="19">
        <f t="shared" ref="AI70:AI73" si="443">SUM(AH70/12*9*$D70*$F70*$H70*$J70*AI$10)+SUM(AH70/12*3*$E70*$F70*$H70*$J70*AI$10)</f>
        <v>0</v>
      </c>
      <c r="AJ70" s="21"/>
      <c r="AK70" s="19">
        <f t="shared" ref="AK70:AK73" si="444">SUM(AJ70/12*9*$D70*$F70*$H70*$J70*AK$10)+SUM(AJ70/12*3*$E70*$F70*$H70*$J70*AK$10)</f>
        <v>0</v>
      </c>
      <c r="AL70" s="21">
        <v>0</v>
      </c>
      <c r="AM70" s="19">
        <f t="shared" ref="AM70:AM73" si="445">SUM(AL70/12*9*$D70*$F70*$H70*$K70*AM$10)+SUM(AL70/12*3*$E70*$F70*$H70*$K70*AM$10)</f>
        <v>0</v>
      </c>
      <c r="AN70" s="31">
        <v>380</v>
      </c>
      <c r="AO70" s="19">
        <f t="shared" ref="AO70:AO73" si="446">SUM(AN70/12*9*$D70*$F70*$H70*$K70*AO$10)+SUM(AN70/12*3*$E70*$F70*$H70*$K70*AO$10)</f>
        <v>10096679.039999999</v>
      </c>
      <c r="AP70" s="21">
        <v>0</v>
      </c>
      <c r="AQ70" s="19">
        <f t="shared" ref="AQ70:AQ73" si="447">SUM(AP70/12*9*$D70*$F70*$H70*$K70*AQ$10)+SUM(AP70/12*3*$E70*$F70*$H70*$K70*AQ$10)</f>
        <v>0</v>
      </c>
      <c r="AR70" s="21">
        <v>0</v>
      </c>
      <c r="AS70" s="19">
        <f t="shared" ref="AS70:AS73" si="448">SUM(AR70/12*9*$D70*$F70*$H70*$K70*AS$10)+SUM(AR70/12*3*$E70*$F70*$H70*$K70*AS$10)</f>
        <v>0</v>
      </c>
      <c r="AT70" s="21">
        <v>0</v>
      </c>
      <c r="AU70" s="19">
        <f t="shared" ref="AU70:AU73" si="449">SUM(AT70/12*9*$D70*$F70*$H70*$K70*AU$10)+SUM(AT70/12*3*$E70*$F70*$H70*$K70*AU$10)</f>
        <v>0</v>
      </c>
      <c r="AV70" s="21"/>
      <c r="AW70" s="19">
        <f t="shared" ref="AW70:AW73" si="450">SUM(AV70/12*9*$D70*$F70*$H70*$K70*AW$10)+SUM(AV70/12*3*$E70*$F70*$H70*$K70*AW$10)</f>
        <v>0</v>
      </c>
      <c r="AX70" s="21">
        <v>0</v>
      </c>
      <c r="AY70" s="19">
        <f t="shared" ref="AY70:AY73" si="451">SUM(AX70/12*9*$D70*$F70*$H70*$K70*AY$10)+SUM(AX70/12*3*$E70*$F70*$H70*$K70*AY$10)</f>
        <v>0</v>
      </c>
      <c r="AZ70" s="21">
        <v>0</v>
      </c>
      <c r="BA70" s="19">
        <f t="shared" ref="BA70:BA73" si="452">SUM(AZ70/12*9*$D70*$F70*$H70*$J70*BA$10)+SUM(AZ70/12*3*$E70*$F70*$H70*$J70*BA$10)</f>
        <v>0</v>
      </c>
      <c r="BB70" s="21"/>
      <c r="BC70" s="19">
        <f t="shared" ref="BC70:BC73" si="453">SUM(BB70/12*9*$D70*$F70*$H70*$J70*BC$10)+SUM(BB70/12*3*$E70*$F70*$H70*$J70*BC$10)</f>
        <v>0</v>
      </c>
      <c r="BD70" s="21"/>
      <c r="BE70" s="19">
        <f t="shared" ref="BE70:BE73" si="454">SUM(BD70/12*9*$D70*$F70*$H70*$J70*BE$10)+SUM(BD70/12*3*$E70*$F70*$H70*$J70*BE$10)</f>
        <v>0</v>
      </c>
      <c r="BF70" s="21">
        <v>0</v>
      </c>
      <c r="BG70" s="19">
        <f t="shared" ref="BG70:BG73" si="455">SUM(BF70/12*9*$D70*$F70*$H70*$J70*BG$10)+SUM(BF70/12*3*$E70*$F70*$H70*$J70*BG$10)</f>
        <v>0</v>
      </c>
      <c r="BH70" s="21">
        <v>0</v>
      </c>
      <c r="BI70" s="19">
        <f t="shared" ref="BI70:BI73" si="456">SUM(BH70/12*9*$D70*$F70*$H70*$J70*BI$10)+SUM(BH70/12*3*$E70*$F70*$H70*$J70*BI$10)</f>
        <v>0</v>
      </c>
      <c r="BJ70" s="21"/>
      <c r="BK70" s="19">
        <f t="shared" ref="BK70:BK73" si="457">SUM(BJ70/12*9*$D70*$F70*$H70*$K70*BK$10)+SUM(BJ70/12*3*$E70*$F70*$H70*$K70*BK$10)</f>
        <v>0</v>
      </c>
      <c r="BL70" s="21"/>
      <c r="BM70" s="19">
        <f t="shared" ref="BM70:BM73" si="458">SUM(BL70/12*9*$D70*$F70*$H70*$K70*BM$10)+SUM(BL70/12*3*$E70*$F70*$H70*$K70*BM$10)</f>
        <v>0</v>
      </c>
      <c r="BN70" s="21"/>
      <c r="BO70" s="19">
        <f t="shared" ref="BO70:BO73" si="459">SUM(BN70/12*9*$D70*$F70*$H70*$J70*BO$10)+SUM(BN70/12*3*$E70*$F70*$H70*$J70*BO$10)</f>
        <v>0</v>
      </c>
      <c r="BP70" s="21"/>
      <c r="BQ70" s="19">
        <f t="shared" ref="BQ70:BQ73" si="460">SUM(BP70/12*9*$D70*$F70*$H70*$K70*BQ$10)+SUM(BP70/12*3*$E70*$F70*$H70*$K70*BQ$10)</f>
        <v>0</v>
      </c>
      <c r="BR70" s="21">
        <v>0</v>
      </c>
      <c r="BS70" s="19">
        <f t="shared" ref="BS70:BS73" si="461">SUM(BR70/12*9*$D70*$F70*$H70*$J70*BS$10)+SUM(BR70/12*3*$E70*$F70*$H70*$J70*BS$10)</f>
        <v>0</v>
      </c>
      <c r="BT70" s="21">
        <v>0</v>
      </c>
      <c r="BU70" s="19">
        <f t="shared" ref="BU70:BU73" si="462">SUM(BT70/12*9*$D70*$F70*$H70*$J70*BU$10)+SUM(BT70/12*3*$E70*$F70*$H70*$J70*BU$10)</f>
        <v>0</v>
      </c>
      <c r="BV70" s="21">
        <v>0</v>
      </c>
      <c r="BW70" s="19">
        <f t="shared" ref="BW70:BW73" si="463">SUM(BV70/12*9*$D70*$F70*$H70*$K70*BW$10)+SUM(BV70/12*3*$E70*$F70*$H70*$K70*BW$10)</f>
        <v>0</v>
      </c>
      <c r="BX70" s="19">
        <v>0</v>
      </c>
      <c r="BY70" s="21">
        <v>0</v>
      </c>
      <c r="BZ70" s="19">
        <f t="shared" ref="BZ70:BZ73" si="464">SUM(BY70/12*9*$D70*$F70*$H70*$K70*BZ$10)+SUM(BY70/12*3*$E70*$F70*$H70*$K70*BZ$10)</f>
        <v>0</v>
      </c>
      <c r="CA70" s="21"/>
      <c r="CB70" s="19">
        <f t="shared" ref="CB70:CB73" si="465">SUM(CA70/12*9*$D70*$F70*$H70*$K70*CB$10)+SUM(CA70/12*3*$E70*$F70*$H70*$K70*CB$10)</f>
        <v>0</v>
      </c>
      <c r="CC70" s="21"/>
      <c r="CD70" s="19">
        <f t="shared" ref="CD70:CD73" si="466">SUM(CC70/12*9*$D70*$F70*$H70*$K70*CD$10)+SUM(CC70/12*3*$E70*$F70*$H70*$K70*CD$10)</f>
        <v>0</v>
      </c>
      <c r="CE70" s="21">
        <v>0</v>
      </c>
      <c r="CF70" s="19">
        <f t="shared" ref="CF70:CF73" si="467">SUM(CE70/12*9*$D70*$F70*$H70*$K70*CF$10)+SUM(CE70/12*3*$E70*$F70*$H70*$K70*CF$10)</f>
        <v>0</v>
      </c>
      <c r="CG70" s="21">
        <v>24</v>
      </c>
      <c r="CH70" s="19">
        <f t="shared" ref="CH70:CH73" si="468">SUM(CG70/12*9*$D70*$F70*$H70*$J70*CH$10)+SUM(CG70/12*3*$E70*$F70*$H70*$J70*CH$10)</f>
        <v>531404.15999999992</v>
      </c>
      <c r="CI70" s="21"/>
      <c r="CJ70" s="19">
        <f t="shared" ref="CJ70:CJ73" si="469">SUM(CI70/12*9*$D70*$F70*$H70*$J70*CJ$10)+SUM(CI70/12*3*$E70*$F70*$H70*$J70*CJ$10)</f>
        <v>0</v>
      </c>
      <c r="CK70" s="21"/>
      <c r="CL70" s="19">
        <f t="shared" ref="CL70:CL73" si="470">SUM(CK70/12*9*$D70*$F70*$H70*$J70*CL$10)+SUM(CK70/12*3*$E70*$F70*$H70*$J70*CL$10)</f>
        <v>0</v>
      </c>
      <c r="CM70" s="21"/>
      <c r="CN70" s="19">
        <f t="shared" ref="CN70:CN73" si="471">SUM(CM70/12*9*$D70*$F70*$H70*$K70*CN$10)+SUM(CM70/12*3*$E70*$F70*$H70*$K70*CN$10)</f>
        <v>0</v>
      </c>
      <c r="CO70" s="21"/>
      <c r="CP70" s="19">
        <f t="shared" ref="CP70:CP73" si="472">SUM(CO70/12*9*$D70*$F70*$H70*$K70*CP$10)+SUM(CO70/12*3*$E70*$F70*$H70*$K70*CP$10)</f>
        <v>0</v>
      </c>
      <c r="CQ70" s="21"/>
      <c r="CR70" s="19">
        <f t="shared" ref="CR70:CR73" si="473">SUM(CQ70/12*9*$D70*$F70*$H70*$M70*CR$10)+SUM(CQ70/12*3*$E70*$F70*$H70*$M70*CR$10)</f>
        <v>0</v>
      </c>
      <c r="CS70" s="21">
        <v>0</v>
      </c>
      <c r="CT70" s="19">
        <f t="shared" ref="CT70:CT73" si="474">SUM(CS70/12*9*$D70*$F70*$H70*$L70*CT$10)+SUM(CS70/12*3*$E70*$F70*$H70*$L70*CT$10)</f>
        <v>0</v>
      </c>
      <c r="CU70" s="19"/>
      <c r="CV70" s="19"/>
      <c r="CW70" s="19"/>
      <c r="CX70" s="19"/>
      <c r="CY70" s="55">
        <f t="shared" ref="CY70:CZ73" si="475">SUM(AD70,R70,T70,AB70,N70,V70,P70,BF70,BT70,CG70,CK70,BH70,CI70,AF70,AZ70,BB70,AH70,BD70,BR70,AJ70,X70,CO70,BJ70,CM70,BL70,BY70,CC70,BV70,CA70,AL70,AN70,AP70,AR70,AT70,AX70,AV70,BP70,CS70,CQ70,CE70,Z70,BN70)</f>
        <v>464</v>
      </c>
      <c r="CZ70" s="55">
        <f t="shared" si="475"/>
        <v>11956593.6</v>
      </c>
      <c r="DF70" s="33"/>
    </row>
    <row r="71" spans="1:110" ht="30" x14ac:dyDescent="0.25">
      <c r="A71" s="28"/>
      <c r="B71" s="28">
        <v>41</v>
      </c>
      <c r="C71" s="22" t="s">
        <v>178</v>
      </c>
      <c r="D71" s="16">
        <f t="shared" si="337"/>
        <v>9860</v>
      </c>
      <c r="E71" s="16">
        <v>9959</v>
      </c>
      <c r="F71" s="17">
        <v>3.25</v>
      </c>
      <c r="G71" s="17"/>
      <c r="H71" s="29">
        <v>1</v>
      </c>
      <c r="I71" s="30"/>
      <c r="J71" s="16">
        <v>1.4</v>
      </c>
      <c r="K71" s="16">
        <v>1.68</v>
      </c>
      <c r="L71" s="16">
        <v>2.23</v>
      </c>
      <c r="M71" s="18">
        <v>2.57</v>
      </c>
      <c r="N71" s="21"/>
      <c r="O71" s="19">
        <f t="shared" si="433"/>
        <v>0</v>
      </c>
      <c r="P71" s="21"/>
      <c r="Q71" s="19">
        <f t="shared" si="434"/>
        <v>0</v>
      </c>
      <c r="R71" s="20"/>
      <c r="S71" s="19">
        <f t="shared" si="435"/>
        <v>0</v>
      </c>
      <c r="T71" s="21"/>
      <c r="U71" s="19">
        <f t="shared" si="436"/>
        <v>0</v>
      </c>
      <c r="V71" s="21"/>
      <c r="W71" s="19">
        <f t="shared" si="437"/>
        <v>0</v>
      </c>
      <c r="X71" s="21"/>
      <c r="Y71" s="19">
        <f t="shared" si="438"/>
        <v>0</v>
      </c>
      <c r="Z71" s="21"/>
      <c r="AA71" s="19">
        <f t="shared" si="439"/>
        <v>0</v>
      </c>
      <c r="AB71" s="21"/>
      <c r="AC71" s="19">
        <f t="shared" si="440"/>
        <v>0</v>
      </c>
      <c r="AD71" s="20"/>
      <c r="AE71" s="19">
        <f t="shared" si="441"/>
        <v>0</v>
      </c>
      <c r="AF71" s="21"/>
      <c r="AG71" s="19">
        <f t="shared" si="442"/>
        <v>0</v>
      </c>
      <c r="AH71" s="21"/>
      <c r="AI71" s="19">
        <f t="shared" si="443"/>
        <v>0</v>
      </c>
      <c r="AJ71" s="21"/>
      <c r="AK71" s="19">
        <f t="shared" si="444"/>
        <v>0</v>
      </c>
      <c r="AL71" s="21"/>
      <c r="AM71" s="19">
        <f t="shared" si="445"/>
        <v>0</v>
      </c>
      <c r="AN71" s="21"/>
      <c r="AO71" s="19">
        <f t="shared" si="446"/>
        <v>0</v>
      </c>
      <c r="AP71" s="21"/>
      <c r="AQ71" s="19">
        <f t="shared" si="447"/>
        <v>0</v>
      </c>
      <c r="AR71" s="21"/>
      <c r="AS71" s="19">
        <f t="shared" si="448"/>
        <v>0</v>
      </c>
      <c r="AT71" s="21"/>
      <c r="AU71" s="19">
        <f t="shared" si="449"/>
        <v>0</v>
      </c>
      <c r="AV71" s="21"/>
      <c r="AW71" s="19">
        <f t="shared" si="450"/>
        <v>0</v>
      </c>
      <c r="AX71" s="21"/>
      <c r="AY71" s="19">
        <f t="shared" si="451"/>
        <v>0</v>
      </c>
      <c r="AZ71" s="21"/>
      <c r="BA71" s="19">
        <f t="shared" si="452"/>
        <v>0</v>
      </c>
      <c r="BB71" s="21"/>
      <c r="BC71" s="19">
        <f t="shared" si="453"/>
        <v>0</v>
      </c>
      <c r="BD71" s="21"/>
      <c r="BE71" s="19">
        <f t="shared" si="454"/>
        <v>0</v>
      </c>
      <c r="BF71" s="21"/>
      <c r="BG71" s="19">
        <f t="shared" si="455"/>
        <v>0</v>
      </c>
      <c r="BH71" s="21"/>
      <c r="BI71" s="19">
        <f t="shared" si="456"/>
        <v>0</v>
      </c>
      <c r="BJ71" s="21"/>
      <c r="BK71" s="19">
        <f t="shared" si="457"/>
        <v>0</v>
      </c>
      <c r="BL71" s="21"/>
      <c r="BM71" s="19">
        <f t="shared" si="458"/>
        <v>0</v>
      </c>
      <c r="BN71" s="21"/>
      <c r="BO71" s="19">
        <f t="shared" si="459"/>
        <v>0</v>
      </c>
      <c r="BP71" s="21"/>
      <c r="BQ71" s="19">
        <f t="shared" si="460"/>
        <v>0</v>
      </c>
      <c r="BR71" s="21"/>
      <c r="BS71" s="19">
        <f t="shared" si="461"/>
        <v>0</v>
      </c>
      <c r="BT71" s="21"/>
      <c r="BU71" s="19">
        <f t="shared" si="462"/>
        <v>0</v>
      </c>
      <c r="BV71" s="21"/>
      <c r="BW71" s="19">
        <f t="shared" si="463"/>
        <v>0</v>
      </c>
      <c r="BX71" s="19">
        <v>0</v>
      </c>
      <c r="BY71" s="21"/>
      <c r="BZ71" s="19">
        <f t="shared" si="464"/>
        <v>0</v>
      </c>
      <c r="CA71" s="21"/>
      <c r="CB71" s="19">
        <f t="shared" si="465"/>
        <v>0</v>
      </c>
      <c r="CC71" s="21"/>
      <c r="CD71" s="19">
        <f t="shared" si="466"/>
        <v>0</v>
      </c>
      <c r="CE71" s="21"/>
      <c r="CF71" s="19">
        <f t="shared" si="467"/>
        <v>0</v>
      </c>
      <c r="CG71" s="21"/>
      <c r="CH71" s="19">
        <f t="shared" si="468"/>
        <v>0</v>
      </c>
      <c r="CI71" s="21"/>
      <c r="CJ71" s="19">
        <f t="shared" si="469"/>
        <v>0</v>
      </c>
      <c r="CK71" s="21"/>
      <c r="CL71" s="19">
        <f t="shared" si="470"/>
        <v>0</v>
      </c>
      <c r="CM71" s="21"/>
      <c r="CN71" s="19">
        <f t="shared" si="471"/>
        <v>0</v>
      </c>
      <c r="CO71" s="21"/>
      <c r="CP71" s="19">
        <f t="shared" si="472"/>
        <v>0</v>
      </c>
      <c r="CQ71" s="21"/>
      <c r="CR71" s="19">
        <f t="shared" si="473"/>
        <v>0</v>
      </c>
      <c r="CS71" s="21"/>
      <c r="CT71" s="19">
        <f t="shared" si="474"/>
        <v>0</v>
      </c>
      <c r="CU71" s="19"/>
      <c r="CV71" s="19"/>
      <c r="CW71" s="19"/>
      <c r="CX71" s="19"/>
      <c r="CY71" s="55">
        <f t="shared" si="475"/>
        <v>0</v>
      </c>
      <c r="CZ71" s="55">
        <f t="shared" si="475"/>
        <v>0</v>
      </c>
      <c r="DF71" s="33"/>
    </row>
    <row r="72" spans="1:110" ht="30" x14ac:dyDescent="0.25">
      <c r="A72" s="28"/>
      <c r="B72" s="28">
        <v>42</v>
      </c>
      <c r="C72" s="15" t="s">
        <v>179</v>
      </c>
      <c r="D72" s="16">
        <f>D71</f>
        <v>9860</v>
      </c>
      <c r="E72" s="16">
        <v>9959</v>
      </c>
      <c r="F72" s="17">
        <v>3.18</v>
      </c>
      <c r="G72" s="17"/>
      <c r="H72" s="29">
        <v>1</v>
      </c>
      <c r="I72" s="30"/>
      <c r="J72" s="16">
        <v>1.4</v>
      </c>
      <c r="K72" s="16">
        <v>1.68</v>
      </c>
      <c r="L72" s="16">
        <v>2.23</v>
      </c>
      <c r="M72" s="18">
        <v>2.57</v>
      </c>
      <c r="N72" s="27"/>
      <c r="O72" s="19">
        <f t="shared" si="433"/>
        <v>0</v>
      </c>
      <c r="P72" s="27"/>
      <c r="Q72" s="19">
        <f t="shared" si="434"/>
        <v>0</v>
      </c>
      <c r="R72" s="20"/>
      <c r="S72" s="19">
        <f t="shared" si="435"/>
        <v>0</v>
      </c>
      <c r="T72" s="27"/>
      <c r="U72" s="19">
        <f t="shared" si="436"/>
        <v>0</v>
      </c>
      <c r="V72" s="27"/>
      <c r="W72" s="19">
        <f t="shared" si="437"/>
        <v>0</v>
      </c>
      <c r="X72" s="27"/>
      <c r="Y72" s="19">
        <f t="shared" si="438"/>
        <v>0</v>
      </c>
      <c r="Z72" s="21"/>
      <c r="AA72" s="19">
        <f t="shared" si="439"/>
        <v>0</v>
      </c>
      <c r="AB72" s="27"/>
      <c r="AC72" s="19">
        <f t="shared" si="440"/>
        <v>0</v>
      </c>
      <c r="AD72" s="20"/>
      <c r="AE72" s="19">
        <f t="shared" si="441"/>
        <v>0</v>
      </c>
      <c r="AF72" s="27"/>
      <c r="AG72" s="19">
        <f t="shared" si="442"/>
        <v>0</v>
      </c>
      <c r="AH72" s="27"/>
      <c r="AI72" s="19">
        <f t="shared" si="443"/>
        <v>0</v>
      </c>
      <c r="AJ72" s="27"/>
      <c r="AK72" s="19">
        <f t="shared" si="444"/>
        <v>0</v>
      </c>
      <c r="AL72" s="27"/>
      <c r="AM72" s="19">
        <f t="shared" si="445"/>
        <v>0</v>
      </c>
      <c r="AN72" s="27"/>
      <c r="AO72" s="19">
        <f t="shared" si="446"/>
        <v>0</v>
      </c>
      <c r="AP72" s="27"/>
      <c r="AQ72" s="19">
        <f t="shared" si="447"/>
        <v>0</v>
      </c>
      <c r="AR72" s="27"/>
      <c r="AS72" s="19">
        <f t="shared" si="448"/>
        <v>0</v>
      </c>
      <c r="AT72" s="27"/>
      <c r="AU72" s="19">
        <f t="shared" si="449"/>
        <v>0</v>
      </c>
      <c r="AV72" s="27"/>
      <c r="AW72" s="19">
        <f t="shared" si="450"/>
        <v>0</v>
      </c>
      <c r="AX72" s="27"/>
      <c r="AY72" s="19">
        <f t="shared" si="451"/>
        <v>0</v>
      </c>
      <c r="AZ72" s="27"/>
      <c r="BA72" s="19">
        <f t="shared" si="452"/>
        <v>0</v>
      </c>
      <c r="BB72" s="27"/>
      <c r="BC72" s="19">
        <f t="shared" si="453"/>
        <v>0</v>
      </c>
      <c r="BD72" s="27"/>
      <c r="BE72" s="19">
        <f t="shared" si="454"/>
        <v>0</v>
      </c>
      <c r="BF72" s="27"/>
      <c r="BG72" s="19">
        <f t="shared" si="455"/>
        <v>0</v>
      </c>
      <c r="BH72" s="27"/>
      <c r="BI72" s="19">
        <f t="shared" si="456"/>
        <v>0</v>
      </c>
      <c r="BJ72" s="27"/>
      <c r="BK72" s="19">
        <f t="shared" si="457"/>
        <v>0</v>
      </c>
      <c r="BL72" s="27"/>
      <c r="BM72" s="19">
        <f t="shared" si="458"/>
        <v>0</v>
      </c>
      <c r="BN72" s="27"/>
      <c r="BO72" s="19">
        <f t="shared" si="459"/>
        <v>0</v>
      </c>
      <c r="BP72" s="27"/>
      <c r="BQ72" s="19">
        <f t="shared" si="460"/>
        <v>0</v>
      </c>
      <c r="BR72" s="27"/>
      <c r="BS72" s="19">
        <f t="shared" si="461"/>
        <v>0</v>
      </c>
      <c r="BT72" s="27"/>
      <c r="BU72" s="19">
        <f t="shared" si="462"/>
        <v>0</v>
      </c>
      <c r="BV72" s="27"/>
      <c r="BW72" s="19">
        <f t="shared" si="463"/>
        <v>0</v>
      </c>
      <c r="BX72" s="23">
        <v>0</v>
      </c>
      <c r="BY72" s="27"/>
      <c r="BZ72" s="19">
        <f t="shared" si="464"/>
        <v>0</v>
      </c>
      <c r="CA72" s="27"/>
      <c r="CB72" s="19">
        <f t="shared" si="465"/>
        <v>0</v>
      </c>
      <c r="CC72" s="27"/>
      <c r="CD72" s="19">
        <f t="shared" si="466"/>
        <v>0</v>
      </c>
      <c r="CE72" s="27"/>
      <c r="CF72" s="19">
        <f t="shared" si="467"/>
        <v>0</v>
      </c>
      <c r="CG72" s="27"/>
      <c r="CH72" s="19">
        <f t="shared" si="468"/>
        <v>0</v>
      </c>
      <c r="CI72" s="27"/>
      <c r="CJ72" s="19">
        <f t="shared" si="469"/>
        <v>0</v>
      </c>
      <c r="CK72" s="27"/>
      <c r="CL72" s="19">
        <f t="shared" si="470"/>
        <v>0</v>
      </c>
      <c r="CM72" s="27"/>
      <c r="CN72" s="19">
        <f t="shared" si="471"/>
        <v>0</v>
      </c>
      <c r="CO72" s="27"/>
      <c r="CP72" s="19">
        <f t="shared" si="472"/>
        <v>0</v>
      </c>
      <c r="CQ72" s="27"/>
      <c r="CR72" s="19">
        <f t="shared" si="473"/>
        <v>0</v>
      </c>
      <c r="CS72" s="27"/>
      <c r="CT72" s="19">
        <f t="shared" si="474"/>
        <v>0</v>
      </c>
      <c r="CU72" s="19"/>
      <c r="CV72" s="19"/>
      <c r="CW72" s="19"/>
      <c r="CX72" s="19"/>
      <c r="CY72" s="55">
        <f t="shared" si="475"/>
        <v>0</v>
      </c>
      <c r="CZ72" s="55">
        <f t="shared" si="475"/>
        <v>0</v>
      </c>
      <c r="DF72" s="33"/>
    </row>
    <row r="73" spans="1:110" x14ac:dyDescent="0.25">
      <c r="A73" s="28"/>
      <c r="B73" s="28">
        <v>43</v>
      </c>
      <c r="C73" s="15" t="s">
        <v>180</v>
      </c>
      <c r="D73" s="16">
        <f>D72</f>
        <v>9860</v>
      </c>
      <c r="E73" s="16">
        <v>9959</v>
      </c>
      <c r="F73" s="17">
        <v>0.8</v>
      </c>
      <c r="G73" s="17"/>
      <c r="H73" s="29">
        <v>1</v>
      </c>
      <c r="I73" s="30"/>
      <c r="J73" s="16">
        <v>1.4</v>
      </c>
      <c r="K73" s="16">
        <v>1.68</v>
      </c>
      <c r="L73" s="16">
        <v>2.23</v>
      </c>
      <c r="M73" s="18">
        <v>2.57</v>
      </c>
      <c r="N73" s="27"/>
      <c r="O73" s="19">
        <f t="shared" si="433"/>
        <v>0</v>
      </c>
      <c r="P73" s="27">
        <v>10</v>
      </c>
      <c r="Q73" s="19">
        <f t="shared" si="434"/>
        <v>110709.2</v>
      </c>
      <c r="R73" s="20"/>
      <c r="S73" s="19">
        <f t="shared" si="435"/>
        <v>0</v>
      </c>
      <c r="T73" s="27"/>
      <c r="U73" s="19">
        <f t="shared" si="436"/>
        <v>0</v>
      </c>
      <c r="V73" s="27"/>
      <c r="W73" s="19">
        <f t="shared" si="437"/>
        <v>0</v>
      </c>
      <c r="X73" s="27">
        <v>10</v>
      </c>
      <c r="Y73" s="19">
        <f t="shared" si="438"/>
        <v>110709.2</v>
      </c>
      <c r="Z73" s="21"/>
      <c r="AA73" s="19">
        <f t="shared" si="439"/>
        <v>0</v>
      </c>
      <c r="AB73" s="27"/>
      <c r="AC73" s="19">
        <f t="shared" si="440"/>
        <v>0</v>
      </c>
      <c r="AD73" s="20">
        <v>25</v>
      </c>
      <c r="AE73" s="19">
        <f t="shared" si="441"/>
        <v>276773</v>
      </c>
      <c r="AF73" s="27"/>
      <c r="AG73" s="19">
        <f t="shared" si="442"/>
        <v>0</v>
      </c>
      <c r="AH73" s="27"/>
      <c r="AI73" s="19">
        <f t="shared" si="443"/>
        <v>0</v>
      </c>
      <c r="AJ73" s="27"/>
      <c r="AK73" s="19">
        <f t="shared" si="444"/>
        <v>0</v>
      </c>
      <c r="AL73" s="27"/>
      <c r="AM73" s="19">
        <f t="shared" si="445"/>
        <v>0</v>
      </c>
      <c r="AN73" s="32">
        <v>60</v>
      </c>
      <c r="AO73" s="19">
        <f t="shared" si="446"/>
        <v>797106.24</v>
      </c>
      <c r="AP73" s="27"/>
      <c r="AQ73" s="19">
        <f t="shared" si="447"/>
        <v>0</v>
      </c>
      <c r="AR73" s="27">
        <v>1</v>
      </c>
      <c r="AS73" s="19">
        <f t="shared" si="448"/>
        <v>13285.103999999999</v>
      </c>
      <c r="AT73" s="27"/>
      <c r="AU73" s="19">
        <f t="shared" si="449"/>
        <v>0</v>
      </c>
      <c r="AV73" s="32">
        <v>23</v>
      </c>
      <c r="AW73" s="19">
        <f t="shared" si="450"/>
        <v>305557.39199999999</v>
      </c>
      <c r="AX73" s="32">
        <v>10</v>
      </c>
      <c r="AY73" s="19">
        <f t="shared" si="451"/>
        <v>132851.04</v>
      </c>
      <c r="AZ73" s="27">
        <v>37</v>
      </c>
      <c r="BA73" s="19">
        <f t="shared" si="452"/>
        <v>409624.04</v>
      </c>
      <c r="BB73" s="27"/>
      <c r="BC73" s="19">
        <f t="shared" si="453"/>
        <v>0</v>
      </c>
      <c r="BD73" s="27"/>
      <c r="BE73" s="19">
        <f t="shared" si="454"/>
        <v>0</v>
      </c>
      <c r="BF73" s="27"/>
      <c r="BG73" s="19">
        <f t="shared" si="455"/>
        <v>0</v>
      </c>
      <c r="BH73" s="27"/>
      <c r="BI73" s="19">
        <f t="shared" si="456"/>
        <v>0</v>
      </c>
      <c r="BJ73" s="27"/>
      <c r="BK73" s="19">
        <f t="shared" si="457"/>
        <v>0</v>
      </c>
      <c r="BL73" s="27">
        <v>16</v>
      </c>
      <c r="BM73" s="19">
        <f t="shared" si="458"/>
        <v>212561.66399999999</v>
      </c>
      <c r="BN73" s="27"/>
      <c r="BO73" s="19">
        <f t="shared" si="459"/>
        <v>0</v>
      </c>
      <c r="BP73" s="32">
        <v>4</v>
      </c>
      <c r="BQ73" s="19">
        <f t="shared" si="460"/>
        <v>53140.415999999997</v>
      </c>
      <c r="BR73" s="27"/>
      <c r="BS73" s="19">
        <f t="shared" si="461"/>
        <v>0</v>
      </c>
      <c r="BT73" s="27"/>
      <c r="BU73" s="19">
        <f t="shared" si="462"/>
        <v>0</v>
      </c>
      <c r="BV73" s="32">
        <v>36</v>
      </c>
      <c r="BW73" s="19">
        <f t="shared" si="463"/>
        <v>478263.74400000001</v>
      </c>
      <c r="BX73" s="23">
        <v>12</v>
      </c>
      <c r="BY73" s="27">
        <v>7</v>
      </c>
      <c r="BZ73" s="19">
        <f t="shared" si="464"/>
        <v>92995.728000000003</v>
      </c>
      <c r="CA73" s="27"/>
      <c r="CB73" s="19">
        <f t="shared" si="465"/>
        <v>0</v>
      </c>
      <c r="CC73" s="32">
        <v>4</v>
      </c>
      <c r="CD73" s="19">
        <f t="shared" si="466"/>
        <v>53140.415999999997</v>
      </c>
      <c r="CE73" s="27">
        <v>12</v>
      </c>
      <c r="CF73" s="19">
        <f t="shared" si="467"/>
        <v>159421.24799999999</v>
      </c>
      <c r="CG73" s="27"/>
      <c r="CH73" s="19">
        <f t="shared" si="468"/>
        <v>0</v>
      </c>
      <c r="CI73" s="27">
        <v>17</v>
      </c>
      <c r="CJ73" s="19">
        <f t="shared" si="469"/>
        <v>188205.63999999998</v>
      </c>
      <c r="CK73" s="27">
        <v>15</v>
      </c>
      <c r="CL73" s="19">
        <f t="shared" si="470"/>
        <v>166063.79999999999</v>
      </c>
      <c r="CM73" s="27">
        <v>3</v>
      </c>
      <c r="CN73" s="19">
        <f t="shared" si="471"/>
        <v>39855.311999999998</v>
      </c>
      <c r="CO73" s="27">
        <v>5</v>
      </c>
      <c r="CP73" s="19">
        <f t="shared" si="472"/>
        <v>66425.52</v>
      </c>
      <c r="CQ73" s="32"/>
      <c r="CR73" s="19">
        <f t="shared" si="473"/>
        <v>0</v>
      </c>
      <c r="CS73" s="32">
        <v>10</v>
      </c>
      <c r="CT73" s="19">
        <f t="shared" si="474"/>
        <v>176343.94</v>
      </c>
      <c r="CU73" s="19"/>
      <c r="CV73" s="19"/>
      <c r="CW73" s="19"/>
      <c r="CX73" s="19"/>
      <c r="CY73" s="55">
        <f t="shared" si="475"/>
        <v>305</v>
      </c>
      <c r="CZ73" s="55">
        <f t="shared" si="475"/>
        <v>3843032.6439999999</v>
      </c>
      <c r="DF73" s="33"/>
    </row>
    <row r="74" spans="1:110" x14ac:dyDescent="0.25">
      <c r="A74" s="71">
        <v>19</v>
      </c>
      <c r="B74" s="71"/>
      <c r="C74" s="79" t="s">
        <v>181</v>
      </c>
      <c r="D74" s="81"/>
      <c r="E74" s="81">
        <v>9959</v>
      </c>
      <c r="F74" s="82">
        <v>3.01</v>
      </c>
      <c r="G74" s="82"/>
      <c r="H74" s="87"/>
      <c r="I74" s="88"/>
      <c r="J74" s="81"/>
      <c r="K74" s="81"/>
      <c r="L74" s="81"/>
      <c r="M74" s="85">
        <v>2.57</v>
      </c>
      <c r="N74" s="89">
        <f t="shared" ref="N74:BY74" si="476">SUM(N75:N85)</f>
        <v>0</v>
      </c>
      <c r="O74" s="89">
        <f t="shared" si="476"/>
        <v>0</v>
      </c>
      <c r="P74" s="89">
        <f t="shared" si="476"/>
        <v>0</v>
      </c>
      <c r="Q74" s="89">
        <f t="shared" si="476"/>
        <v>0</v>
      </c>
      <c r="R74" s="89">
        <f t="shared" si="476"/>
        <v>0</v>
      </c>
      <c r="S74" s="89">
        <f t="shared" si="476"/>
        <v>0</v>
      </c>
      <c r="T74" s="89">
        <f t="shared" si="476"/>
        <v>83</v>
      </c>
      <c r="U74" s="89">
        <f t="shared" si="476"/>
        <v>574303.97499999998</v>
      </c>
      <c r="V74" s="89">
        <f t="shared" si="476"/>
        <v>55</v>
      </c>
      <c r="W74" s="89">
        <f t="shared" si="476"/>
        <v>3225789.3149999995</v>
      </c>
      <c r="X74" s="89">
        <f t="shared" si="476"/>
        <v>0</v>
      </c>
      <c r="Y74" s="89">
        <f t="shared" si="476"/>
        <v>0</v>
      </c>
      <c r="Z74" s="89">
        <f t="shared" si="476"/>
        <v>0</v>
      </c>
      <c r="AA74" s="89">
        <f t="shared" si="476"/>
        <v>0</v>
      </c>
      <c r="AB74" s="89">
        <f t="shared" si="476"/>
        <v>0</v>
      </c>
      <c r="AC74" s="89">
        <f t="shared" si="476"/>
        <v>0</v>
      </c>
      <c r="AD74" s="89">
        <f t="shared" si="476"/>
        <v>0</v>
      </c>
      <c r="AE74" s="89">
        <f t="shared" si="476"/>
        <v>0</v>
      </c>
      <c r="AF74" s="89">
        <f t="shared" si="476"/>
        <v>0</v>
      </c>
      <c r="AG74" s="89">
        <f t="shared" si="476"/>
        <v>0</v>
      </c>
      <c r="AH74" s="89">
        <f t="shared" si="476"/>
        <v>0</v>
      </c>
      <c r="AI74" s="89">
        <f t="shared" si="476"/>
        <v>0</v>
      </c>
      <c r="AJ74" s="89">
        <f t="shared" si="476"/>
        <v>0</v>
      </c>
      <c r="AK74" s="89">
        <f t="shared" si="476"/>
        <v>0</v>
      </c>
      <c r="AL74" s="89">
        <f t="shared" si="476"/>
        <v>0</v>
      </c>
      <c r="AM74" s="89">
        <f t="shared" si="476"/>
        <v>0</v>
      </c>
      <c r="AN74" s="89">
        <f t="shared" si="476"/>
        <v>0</v>
      </c>
      <c r="AO74" s="89">
        <f t="shared" si="476"/>
        <v>0</v>
      </c>
      <c r="AP74" s="89">
        <f t="shared" si="476"/>
        <v>0</v>
      </c>
      <c r="AQ74" s="89">
        <f t="shared" si="476"/>
        <v>0</v>
      </c>
      <c r="AR74" s="89">
        <f t="shared" si="476"/>
        <v>0</v>
      </c>
      <c r="AS74" s="89">
        <f t="shared" si="476"/>
        <v>0</v>
      </c>
      <c r="AT74" s="89">
        <f t="shared" si="476"/>
        <v>170</v>
      </c>
      <c r="AU74" s="89">
        <f t="shared" si="476"/>
        <v>15851952.156599998</v>
      </c>
      <c r="AV74" s="89">
        <f t="shared" si="476"/>
        <v>0</v>
      </c>
      <c r="AW74" s="89">
        <f t="shared" si="476"/>
        <v>0</v>
      </c>
      <c r="AX74" s="89">
        <f t="shared" si="476"/>
        <v>0</v>
      </c>
      <c r="AY74" s="89">
        <f t="shared" si="476"/>
        <v>0</v>
      </c>
      <c r="AZ74" s="89">
        <f t="shared" si="476"/>
        <v>0</v>
      </c>
      <c r="BA74" s="89">
        <f t="shared" si="476"/>
        <v>0</v>
      </c>
      <c r="BB74" s="89">
        <f t="shared" si="476"/>
        <v>0</v>
      </c>
      <c r="BC74" s="89">
        <f t="shared" si="476"/>
        <v>0</v>
      </c>
      <c r="BD74" s="89">
        <f t="shared" si="476"/>
        <v>0</v>
      </c>
      <c r="BE74" s="89">
        <f t="shared" si="476"/>
        <v>0</v>
      </c>
      <c r="BF74" s="89">
        <f t="shared" si="476"/>
        <v>0</v>
      </c>
      <c r="BG74" s="89">
        <f t="shared" si="476"/>
        <v>0</v>
      </c>
      <c r="BH74" s="89">
        <f t="shared" si="476"/>
        <v>0</v>
      </c>
      <c r="BI74" s="89">
        <f t="shared" si="476"/>
        <v>0</v>
      </c>
      <c r="BJ74" s="89">
        <f t="shared" si="476"/>
        <v>0</v>
      </c>
      <c r="BK74" s="89">
        <f t="shared" si="476"/>
        <v>0</v>
      </c>
      <c r="BL74" s="89">
        <f t="shared" si="476"/>
        <v>7</v>
      </c>
      <c r="BM74" s="89">
        <f t="shared" si="476"/>
        <v>58122.33</v>
      </c>
      <c r="BN74" s="89">
        <f t="shared" si="476"/>
        <v>0</v>
      </c>
      <c r="BO74" s="89">
        <f t="shared" si="476"/>
        <v>0</v>
      </c>
      <c r="BP74" s="89">
        <f t="shared" si="476"/>
        <v>1</v>
      </c>
      <c r="BQ74" s="89">
        <f t="shared" si="476"/>
        <v>8303.19</v>
      </c>
      <c r="BR74" s="89">
        <f t="shared" si="476"/>
        <v>0</v>
      </c>
      <c r="BS74" s="89">
        <f t="shared" si="476"/>
        <v>0</v>
      </c>
      <c r="BT74" s="89">
        <f t="shared" si="476"/>
        <v>0</v>
      </c>
      <c r="BU74" s="89">
        <f t="shared" si="476"/>
        <v>0</v>
      </c>
      <c r="BV74" s="89">
        <f t="shared" si="476"/>
        <v>0</v>
      </c>
      <c r="BW74" s="89">
        <f t="shared" si="476"/>
        <v>0</v>
      </c>
      <c r="BX74" s="50">
        <v>0</v>
      </c>
      <c r="BY74" s="89">
        <f t="shared" si="476"/>
        <v>0</v>
      </c>
      <c r="BZ74" s="89">
        <f t="shared" ref="BZ74:CZ74" si="477">SUM(BZ75:BZ85)</f>
        <v>0</v>
      </c>
      <c r="CA74" s="89">
        <f t="shared" si="477"/>
        <v>0</v>
      </c>
      <c r="CB74" s="89">
        <f t="shared" si="477"/>
        <v>0</v>
      </c>
      <c r="CC74" s="89">
        <f t="shared" si="477"/>
        <v>0</v>
      </c>
      <c r="CD74" s="89">
        <f t="shared" si="477"/>
        <v>0</v>
      </c>
      <c r="CE74" s="89">
        <f t="shared" si="477"/>
        <v>0</v>
      </c>
      <c r="CF74" s="89">
        <f t="shared" si="477"/>
        <v>0</v>
      </c>
      <c r="CG74" s="89">
        <f t="shared" si="477"/>
        <v>1</v>
      </c>
      <c r="CH74" s="89">
        <f t="shared" si="477"/>
        <v>6919.3249999999998</v>
      </c>
      <c r="CI74" s="89">
        <f t="shared" si="477"/>
        <v>0</v>
      </c>
      <c r="CJ74" s="89">
        <f t="shared" si="477"/>
        <v>0</v>
      </c>
      <c r="CK74" s="89">
        <f t="shared" si="477"/>
        <v>6</v>
      </c>
      <c r="CL74" s="89">
        <f t="shared" si="477"/>
        <v>41515.949999999997</v>
      </c>
      <c r="CM74" s="89">
        <f t="shared" si="477"/>
        <v>0</v>
      </c>
      <c r="CN74" s="89">
        <f t="shared" si="477"/>
        <v>0</v>
      </c>
      <c r="CO74" s="89">
        <f t="shared" si="477"/>
        <v>0</v>
      </c>
      <c r="CP74" s="89">
        <f t="shared" si="477"/>
        <v>0</v>
      </c>
      <c r="CQ74" s="89">
        <f t="shared" si="477"/>
        <v>0</v>
      </c>
      <c r="CR74" s="89">
        <f t="shared" si="477"/>
        <v>0</v>
      </c>
      <c r="CS74" s="89">
        <f t="shared" si="477"/>
        <v>0</v>
      </c>
      <c r="CT74" s="89">
        <f t="shared" si="477"/>
        <v>0</v>
      </c>
      <c r="CU74" s="89"/>
      <c r="CV74" s="89"/>
      <c r="CW74" s="89"/>
      <c r="CX74" s="89"/>
      <c r="CY74" s="89">
        <f t="shared" si="477"/>
        <v>323</v>
      </c>
      <c r="CZ74" s="89">
        <f t="shared" si="477"/>
        <v>19766906.241599999</v>
      </c>
      <c r="DF74" s="33"/>
    </row>
    <row r="75" spans="1:110" x14ac:dyDescent="0.25">
      <c r="A75" s="28"/>
      <c r="B75" s="28">
        <v>44</v>
      </c>
      <c r="C75" s="15" t="s">
        <v>182</v>
      </c>
      <c r="D75" s="16">
        <f>D73</f>
        <v>9860</v>
      </c>
      <c r="E75" s="16">
        <v>9959</v>
      </c>
      <c r="F75" s="17">
        <v>3.64</v>
      </c>
      <c r="G75" s="17"/>
      <c r="H75" s="29">
        <v>1</v>
      </c>
      <c r="I75" s="30"/>
      <c r="J75" s="16">
        <v>1.4</v>
      </c>
      <c r="K75" s="16">
        <v>1.68</v>
      </c>
      <c r="L75" s="16">
        <v>2.23</v>
      </c>
      <c r="M75" s="18">
        <v>2.57</v>
      </c>
      <c r="N75" s="21">
        <v>0</v>
      </c>
      <c r="O75" s="19">
        <f t="shared" ref="O75:O78" si="478">SUM(N75/12*9*$D75*$F75*$H75*$J75*O$10)+SUM(N75/12*3*$E75*$F75*$H75*$J75*O$10)</f>
        <v>0</v>
      </c>
      <c r="P75" s="21">
        <v>0</v>
      </c>
      <c r="Q75" s="19">
        <f t="shared" ref="Q75:Q78" si="479">SUM(P75/12*9*$D75*$F75*$H75*$J75*Q$10)+SUM(P75/12*3*$E75*$F75*$H75*$J75*Q$10)</f>
        <v>0</v>
      </c>
      <c r="R75" s="20"/>
      <c r="S75" s="19">
        <f t="shared" ref="S75:S78" si="480">SUM(R75/12*9*$D75*$F75*$H75*$J75*S$10)+SUM(R75/12*3*$E75*$F75*$H75*$J75*S$10)</f>
        <v>0</v>
      </c>
      <c r="T75" s="21"/>
      <c r="U75" s="19">
        <f t="shared" ref="U75:U78" si="481">SUM(T75/12*9*$D75*$F75*$H75*$J75*U$10)+SUM(T75/12*3*$E75*$F75*$H75*$J75*U$10)</f>
        <v>0</v>
      </c>
      <c r="V75" s="21"/>
      <c r="W75" s="19">
        <f t="shared" ref="W75:W78" si="482">SUM(V75/12*9*$D75*$F75*$H75*$J75*W$10)+SUM(V75/12*3*$E75*$F75*$H75*$J75*W$10)</f>
        <v>0</v>
      </c>
      <c r="X75" s="21">
        <v>0</v>
      </c>
      <c r="Y75" s="19">
        <f t="shared" ref="Y75:Y78" si="483">SUM(X75/12*9*$D75*$F75*$H75*$J75*Y$10)+SUM(X75/12*3*$E75*$F75*$H75*$J75*Y$10)</f>
        <v>0</v>
      </c>
      <c r="Z75" s="21"/>
      <c r="AA75" s="19">
        <f t="shared" ref="AA75:AA78" si="484">SUM(Z75/12*9*$D75*$F75*$H75*$J75*AA$10)+SUM(Z75/12*3*$E75*$F75*$H75*$J75*AA$10)</f>
        <v>0</v>
      </c>
      <c r="AB75" s="21">
        <v>0</v>
      </c>
      <c r="AC75" s="19">
        <f t="shared" ref="AC75:AC78" si="485">SUM(AB75/12*9*$D75*$F75*$H75*$J75*AC$10)+SUM(AB75/12*3*$E75*$F75*$H75*$J75*AC$10)</f>
        <v>0</v>
      </c>
      <c r="AD75" s="20"/>
      <c r="AE75" s="19">
        <f t="shared" ref="AE75:AE78" si="486">SUM(AD75/12*9*$D75*$F75*$H75*$J75*AE$10)+SUM(AD75/12*3*$E75*$F75*$H75*$J75*AE$10)</f>
        <v>0</v>
      </c>
      <c r="AF75" s="21">
        <v>0</v>
      </c>
      <c r="AG75" s="19">
        <f t="shared" ref="AG75:AG78" si="487">SUM(AF75/12*9*$D75*$F75*$H75*$J75*AG$10)+SUM(AF75/12*3*$E75*$F75*$H75*$J75*AG$10)</f>
        <v>0</v>
      </c>
      <c r="AH75" s="21">
        <v>0</v>
      </c>
      <c r="AI75" s="19">
        <f t="shared" ref="AI75:AI78" si="488">SUM(AH75/12*9*$D75*$F75*$H75*$J75*AI$10)+SUM(AH75/12*3*$E75*$F75*$H75*$J75*AI$10)</f>
        <v>0</v>
      </c>
      <c r="AJ75" s="21"/>
      <c r="AK75" s="19">
        <f t="shared" ref="AK75:AK78" si="489">SUM(AJ75/12*9*$D75*$F75*$H75*$J75*AK$10)+SUM(AJ75/12*3*$E75*$F75*$H75*$J75*AK$10)</f>
        <v>0</v>
      </c>
      <c r="AL75" s="21">
        <v>0</v>
      </c>
      <c r="AM75" s="19">
        <f t="shared" ref="AM75:AM78" si="490">SUM(AL75/12*9*$D75*$F75*$H75*$K75*AM$10)+SUM(AL75/12*3*$E75*$F75*$H75*$K75*AM$10)</f>
        <v>0</v>
      </c>
      <c r="AN75" s="21">
        <v>0</v>
      </c>
      <c r="AO75" s="19">
        <f t="shared" ref="AO75:AO78" si="491">SUM(AN75/12*9*$D75*$F75*$H75*$K75*AO$10)+SUM(AN75/12*3*$E75*$F75*$H75*$K75*AO$10)</f>
        <v>0</v>
      </c>
      <c r="AP75" s="21">
        <v>0</v>
      </c>
      <c r="AQ75" s="19">
        <f t="shared" ref="AQ75:AQ78" si="492">SUM(AP75/12*9*$D75*$F75*$H75*$K75*AQ$10)+SUM(AP75/12*3*$E75*$F75*$H75*$K75*AQ$10)</f>
        <v>0</v>
      </c>
      <c r="AR75" s="21">
        <v>0</v>
      </c>
      <c r="AS75" s="19">
        <f t="shared" ref="AS75:AS78" si="493">SUM(AR75/12*9*$D75*$F75*$H75*$K75*AS$10)+SUM(AR75/12*3*$E75*$F75*$H75*$K75*AS$10)</f>
        <v>0</v>
      </c>
      <c r="AT75" s="21">
        <v>0</v>
      </c>
      <c r="AU75" s="19">
        <f t="shared" ref="AU75:AU78" si="494">SUM(AT75/12*9*$D75*$F75*$H75*$K75*AU$10)+SUM(AT75/12*3*$E75*$F75*$H75*$K75*AU$10)</f>
        <v>0</v>
      </c>
      <c r="AV75" s="21">
        <v>0</v>
      </c>
      <c r="AW75" s="19">
        <f t="shared" ref="AW75:AW78" si="495">SUM(AV75/12*9*$D75*$F75*$H75*$K75*AW$10)+SUM(AV75/12*3*$E75*$F75*$H75*$K75*AW$10)</f>
        <v>0</v>
      </c>
      <c r="AX75" s="21">
        <v>0</v>
      </c>
      <c r="AY75" s="19">
        <f t="shared" ref="AY75:AY78" si="496">SUM(AX75/12*9*$D75*$F75*$H75*$K75*AY$10)+SUM(AX75/12*3*$E75*$F75*$H75*$K75*AY$10)</f>
        <v>0</v>
      </c>
      <c r="AZ75" s="21">
        <v>0</v>
      </c>
      <c r="BA75" s="19">
        <f t="shared" ref="BA75:BA78" si="497">SUM(AZ75/12*9*$D75*$F75*$H75*$J75*BA$10)+SUM(AZ75/12*3*$E75*$F75*$H75*$J75*BA$10)</f>
        <v>0</v>
      </c>
      <c r="BB75" s="21"/>
      <c r="BC75" s="19">
        <f t="shared" ref="BC75:BC78" si="498">SUM(BB75/12*9*$D75*$F75*$H75*$J75*BC$10)+SUM(BB75/12*3*$E75*$F75*$H75*$J75*BC$10)</f>
        <v>0</v>
      </c>
      <c r="BD75" s="21"/>
      <c r="BE75" s="19">
        <f t="shared" ref="BE75:BE78" si="499">SUM(BD75/12*9*$D75*$F75*$H75*$J75*BE$10)+SUM(BD75/12*3*$E75*$F75*$H75*$J75*BE$10)</f>
        <v>0</v>
      </c>
      <c r="BF75" s="21">
        <v>0</v>
      </c>
      <c r="BG75" s="19">
        <f t="shared" ref="BG75:BG78" si="500">SUM(BF75/12*9*$D75*$F75*$H75*$J75*BG$10)+SUM(BF75/12*3*$E75*$F75*$H75*$J75*BG$10)</f>
        <v>0</v>
      </c>
      <c r="BH75" s="21">
        <v>0</v>
      </c>
      <c r="BI75" s="19">
        <f t="shared" ref="BI75:BI78" si="501">SUM(BH75/12*9*$D75*$F75*$H75*$J75*BI$10)+SUM(BH75/12*3*$E75*$F75*$H75*$J75*BI$10)</f>
        <v>0</v>
      </c>
      <c r="BJ75" s="21">
        <v>0</v>
      </c>
      <c r="BK75" s="19">
        <f t="shared" ref="BK75:BK78" si="502">SUM(BJ75/12*9*$D75*$F75*$H75*$K75*BK$10)+SUM(BJ75/12*3*$E75*$F75*$H75*$K75*BK$10)</f>
        <v>0</v>
      </c>
      <c r="BL75" s="21">
        <v>0</v>
      </c>
      <c r="BM75" s="19">
        <f t="shared" ref="BM75:BM78" si="503">SUM(BL75/12*9*$D75*$F75*$H75*$K75*BM$10)+SUM(BL75/12*3*$E75*$F75*$H75*$K75*BM$10)</f>
        <v>0</v>
      </c>
      <c r="BN75" s="21"/>
      <c r="BO75" s="19">
        <f t="shared" ref="BO75:BO78" si="504">SUM(BN75/12*9*$D75*$F75*$H75*$J75*BO$10)+SUM(BN75/12*3*$E75*$F75*$H75*$J75*BO$10)</f>
        <v>0</v>
      </c>
      <c r="BP75" s="21"/>
      <c r="BQ75" s="19">
        <f t="shared" ref="BQ75:BQ78" si="505">SUM(BP75/12*9*$D75*$F75*$H75*$K75*BQ$10)+SUM(BP75/12*3*$E75*$F75*$H75*$K75*BQ$10)</f>
        <v>0</v>
      </c>
      <c r="BR75" s="21">
        <v>0</v>
      </c>
      <c r="BS75" s="19">
        <f t="shared" ref="BS75:BS78" si="506">SUM(BR75/12*9*$D75*$F75*$H75*$J75*BS$10)+SUM(BR75/12*3*$E75*$F75*$H75*$J75*BS$10)</f>
        <v>0</v>
      </c>
      <c r="BT75" s="21">
        <v>0</v>
      </c>
      <c r="BU75" s="19">
        <f t="shared" ref="BU75:BU78" si="507">SUM(BT75/12*9*$D75*$F75*$H75*$J75*BU$10)+SUM(BT75/12*3*$E75*$F75*$H75*$J75*BU$10)</f>
        <v>0</v>
      </c>
      <c r="BV75" s="21">
        <v>0</v>
      </c>
      <c r="BW75" s="19">
        <f t="shared" ref="BW75:BW78" si="508">SUM(BV75/12*9*$D75*$F75*$H75*$K75*BW$10)+SUM(BV75/12*3*$E75*$F75*$H75*$K75*BW$10)</f>
        <v>0</v>
      </c>
      <c r="BX75" s="19">
        <v>0</v>
      </c>
      <c r="BY75" s="21">
        <v>0</v>
      </c>
      <c r="BZ75" s="19">
        <f t="shared" ref="BZ75:BZ78" si="509">SUM(BY75/12*9*$D75*$F75*$H75*$K75*BZ$10)+SUM(BY75/12*3*$E75*$F75*$H75*$K75*BZ$10)</f>
        <v>0</v>
      </c>
      <c r="CA75" s="21"/>
      <c r="CB75" s="19">
        <f t="shared" ref="CB75:CB78" si="510">SUM(CA75/12*9*$D75*$F75*$H75*$K75*CB$10)+SUM(CA75/12*3*$E75*$F75*$H75*$K75*CB$10)</f>
        <v>0</v>
      </c>
      <c r="CC75" s="21">
        <v>0</v>
      </c>
      <c r="CD75" s="19">
        <f t="shared" ref="CD75:CD78" si="511">SUM(CC75/12*9*$D75*$F75*$H75*$K75*CD$10)+SUM(CC75/12*3*$E75*$F75*$H75*$K75*CD$10)</f>
        <v>0</v>
      </c>
      <c r="CE75" s="21">
        <v>0</v>
      </c>
      <c r="CF75" s="19">
        <f t="shared" ref="CF75:CF78" si="512">SUM(CE75/12*9*$D75*$F75*$H75*$K75*CF$10)+SUM(CE75/12*3*$E75*$F75*$H75*$K75*CF$10)</f>
        <v>0</v>
      </c>
      <c r="CG75" s="21">
        <v>0</v>
      </c>
      <c r="CH75" s="19">
        <f t="shared" ref="CH75:CH78" si="513">SUM(CG75/12*9*$D75*$F75*$H75*$J75*CH$10)+SUM(CG75/12*3*$E75*$F75*$H75*$J75*CH$10)</f>
        <v>0</v>
      </c>
      <c r="CI75" s="21"/>
      <c r="CJ75" s="19">
        <f t="shared" ref="CJ75:CJ78" si="514">SUM(CI75/12*9*$D75*$F75*$H75*$J75*CJ$10)+SUM(CI75/12*3*$E75*$F75*$H75*$J75*CJ$10)</f>
        <v>0</v>
      </c>
      <c r="CK75" s="21">
        <v>0</v>
      </c>
      <c r="CL75" s="19">
        <f t="shared" ref="CL75:CL78" si="515">SUM(CK75/12*9*$D75*$F75*$H75*$J75*CL$10)+SUM(CK75/12*3*$E75*$F75*$H75*$J75*CL$10)</f>
        <v>0</v>
      </c>
      <c r="CM75" s="21"/>
      <c r="CN75" s="19">
        <f t="shared" ref="CN75:CN78" si="516">SUM(CM75/12*9*$D75*$F75*$H75*$K75*CN$10)+SUM(CM75/12*3*$E75*$F75*$H75*$K75*CN$10)</f>
        <v>0</v>
      </c>
      <c r="CO75" s="21">
        <v>0</v>
      </c>
      <c r="CP75" s="19">
        <f t="shared" ref="CP75:CP78" si="517">SUM(CO75/12*9*$D75*$F75*$H75*$K75*CP$10)+SUM(CO75/12*3*$E75*$F75*$H75*$K75*CP$10)</f>
        <v>0</v>
      </c>
      <c r="CQ75" s="21">
        <v>0</v>
      </c>
      <c r="CR75" s="19">
        <f t="shared" ref="CR75:CR78" si="518">SUM(CQ75/12*9*$D75*$F75*$H75*$M75*CR$10)+SUM(CQ75/12*3*$E75*$F75*$H75*$M75*CR$10)</f>
        <v>0</v>
      </c>
      <c r="CS75" s="21">
        <v>0</v>
      </c>
      <c r="CT75" s="19">
        <f t="shared" ref="CT75:CT78" si="519">SUM(CS75/12*9*$D75*$F75*$H75*$L75*CT$10)+SUM(CS75/12*3*$E75*$F75*$H75*$L75*CT$10)</f>
        <v>0</v>
      </c>
      <c r="CU75" s="19"/>
      <c r="CV75" s="19"/>
      <c r="CW75" s="19"/>
      <c r="CX75" s="19"/>
      <c r="CY75" s="55">
        <f t="shared" ref="CY75:CZ85" si="520">SUM(AD75,R75,T75,AB75,N75,V75,P75,BF75,BT75,CG75,CK75,BH75,CI75,AF75,AZ75,BB75,AH75,BD75,BR75,AJ75,X75,CO75,BJ75,CM75,BL75,BY75,CC75,BV75,CA75,AL75,AN75,AP75,AR75,AT75,AX75,AV75,BP75,CS75,CQ75,CE75,Z75,BN75)</f>
        <v>0</v>
      </c>
      <c r="CZ75" s="55">
        <f t="shared" si="520"/>
        <v>0</v>
      </c>
      <c r="DF75" s="33"/>
    </row>
    <row r="76" spans="1:110" x14ac:dyDescent="0.25">
      <c r="A76" s="28"/>
      <c r="B76" s="28">
        <v>45</v>
      </c>
      <c r="C76" s="15" t="s">
        <v>183</v>
      </c>
      <c r="D76" s="16">
        <f>D75</f>
        <v>9860</v>
      </c>
      <c r="E76" s="16">
        <v>9959</v>
      </c>
      <c r="F76" s="17">
        <v>4.0199999999999996</v>
      </c>
      <c r="G76" s="17"/>
      <c r="H76" s="29">
        <v>1</v>
      </c>
      <c r="I76" s="30"/>
      <c r="J76" s="16">
        <v>1.4</v>
      </c>
      <c r="K76" s="16">
        <v>1.68</v>
      </c>
      <c r="L76" s="16">
        <v>2.23</v>
      </c>
      <c r="M76" s="18">
        <v>2.57</v>
      </c>
      <c r="N76" s="21">
        <v>0</v>
      </c>
      <c r="O76" s="19">
        <f t="shared" si="478"/>
        <v>0</v>
      </c>
      <c r="P76" s="21">
        <v>0</v>
      </c>
      <c r="Q76" s="19">
        <f t="shared" si="479"/>
        <v>0</v>
      </c>
      <c r="R76" s="20"/>
      <c r="S76" s="19">
        <f t="shared" si="480"/>
        <v>0</v>
      </c>
      <c r="T76" s="21"/>
      <c r="U76" s="19">
        <f t="shared" si="481"/>
        <v>0</v>
      </c>
      <c r="V76" s="21">
        <v>50</v>
      </c>
      <c r="W76" s="19">
        <f t="shared" si="482"/>
        <v>2781568.6499999994</v>
      </c>
      <c r="X76" s="21">
        <v>0</v>
      </c>
      <c r="Y76" s="19">
        <f t="shared" si="483"/>
        <v>0</v>
      </c>
      <c r="Z76" s="21"/>
      <c r="AA76" s="19">
        <f t="shared" si="484"/>
        <v>0</v>
      </c>
      <c r="AB76" s="21">
        <v>0</v>
      </c>
      <c r="AC76" s="19">
        <f t="shared" si="485"/>
        <v>0</v>
      </c>
      <c r="AD76" s="20"/>
      <c r="AE76" s="19">
        <f t="shared" si="486"/>
        <v>0</v>
      </c>
      <c r="AF76" s="21">
        <v>0</v>
      </c>
      <c r="AG76" s="19">
        <f t="shared" si="487"/>
        <v>0</v>
      </c>
      <c r="AH76" s="21">
        <v>0</v>
      </c>
      <c r="AI76" s="19">
        <f t="shared" si="488"/>
        <v>0</v>
      </c>
      <c r="AJ76" s="21"/>
      <c r="AK76" s="19">
        <f t="shared" si="489"/>
        <v>0</v>
      </c>
      <c r="AL76" s="21">
        <v>0</v>
      </c>
      <c r="AM76" s="19">
        <f t="shared" si="490"/>
        <v>0</v>
      </c>
      <c r="AN76" s="21">
        <v>0</v>
      </c>
      <c r="AO76" s="19">
        <f t="shared" si="491"/>
        <v>0</v>
      </c>
      <c r="AP76" s="21">
        <v>0</v>
      </c>
      <c r="AQ76" s="19">
        <f t="shared" si="492"/>
        <v>0</v>
      </c>
      <c r="AR76" s="21">
        <v>0</v>
      </c>
      <c r="AS76" s="19">
        <f t="shared" si="493"/>
        <v>0</v>
      </c>
      <c r="AT76" s="21">
        <v>0</v>
      </c>
      <c r="AU76" s="19">
        <f t="shared" si="494"/>
        <v>0</v>
      </c>
      <c r="AV76" s="21">
        <v>0</v>
      </c>
      <c r="AW76" s="19">
        <f t="shared" si="495"/>
        <v>0</v>
      </c>
      <c r="AX76" s="21">
        <v>0</v>
      </c>
      <c r="AY76" s="19">
        <f t="shared" si="496"/>
        <v>0</v>
      </c>
      <c r="AZ76" s="21">
        <v>0</v>
      </c>
      <c r="BA76" s="19">
        <f t="shared" si="497"/>
        <v>0</v>
      </c>
      <c r="BB76" s="21"/>
      <c r="BC76" s="19">
        <f t="shared" si="498"/>
        <v>0</v>
      </c>
      <c r="BD76" s="21"/>
      <c r="BE76" s="19">
        <f t="shared" si="499"/>
        <v>0</v>
      </c>
      <c r="BF76" s="21">
        <v>0</v>
      </c>
      <c r="BG76" s="19">
        <f t="shared" si="500"/>
        <v>0</v>
      </c>
      <c r="BH76" s="21">
        <v>0</v>
      </c>
      <c r="BI76" s="19">
        <f t="shared" si="501"/>
        <v>0</v>
      </c>
      <c r="BJ76" s="21">
        <v>0</v>
      </c>
      <c r="BK76" s="19">
        <f t="shared" si="502"/>
        <v>0</v>
      </c>
      <c r="BL76" s="21">
        <v>0</v>
      </c>
      <c r="BM76" s="19">
        <f t="shared" si="503"/>
        <v>0</v>
      </c>
      <c r="BN76" s="21"/>
      <c r="BO76" s="19">
        <f t="shared" si="504"/>
        <v>0</v>
      </c>
      <c r="BP76" s="21"/>
      <c r="BQ76" s="19">
        <f t="shared" si="505"/>
        <v>0</v>
      </c>
      <c r="BR76" s="21">
        <v>0</v>
      </c>
      <c r="BS76" s="19">
        <f t="shared" si="506"/>
        <v>0</v>
      </c>
      <c r="BT76" s="21">
        <v>0</v>
      </c>
      <c r="BU76" s="19">
        <f t="shared" si="507"/>
        <v>0</v>
      </c>
      <c r="BV76" s="21">
        <v>0</v>
      </c>
      <c r="BW76" s="19">
        <f t="shared" si="508"/>
        <v>0</v>
      </c>
      <c r="BX76" s="19">
        <v>0</v>
      </c>
      <c r="BY76" s="21">
        <v>0</v>
      </c>
      <c r="BZ76" s="19">
        <f t="shared" si="509"/>
        <v>0</v>
      </c>
      <c r="CA76" s="21"/>
      <c r="CB76" s="19">
        <f t="shared" si="510"/>
        <v>0</v>
      </c>
      <c r="CC76" s="21">
        <v>0</v>
      </c>
      <c r="CD76" s="19">
        <f t="shared" si="511"/>
        <v>0</v>
      </c>
      <c r="CE76" s="21">
        <v>0</v>
      </c>
      <c r="CF76" s="19">
        <f t="shared" si="512"/>
        <v>0</v>
      </c>
      <c r="CG76" s="21">
        <v>0</v>
      </c>
      <c r="CH76" s="19">
        <f t="shared" si="513"/>
        <v>0</v>
      </c>
      <c r="CI76" s="21"/>
      <c r="CJ76" s="19">
        <f t="shared" si="514"/>
        <v>0</v>
      </c>
      <c r="CK76" s="21">
        <v>0</v>
      </c>
      <c r="CL76" s="19">
        <f t="shared" si="515"/>
        <v>0</v>
      </c>
      <c r="CM76" s="21"/>
      <c r="CN76" s="19">
        <f t="shared" si="516"/>
        <v>0</v>
      </c>
      <c r="CO76" s="21">
        <v>0</v>
      </c>
      <c r="CP76" s="19">
        <f t="shared" si="517"/>
        <v>0</v>
      </c>
      <c r="CQ76" s="21">
        <v>0</v>
      </c>
      <c r="CR76" s="19">
        <f t="shared" si="518"/>
        <v>0</v>
      </c>
      <c r="CS76" s="21">
        <v>0</v>
      </c>
      <c r="CT76" s="19">
        <f t="shared" si="519"/>
        <v>0</v>
      </c>
      <c r="CU76" s="19"/>
      <c r="CV76" s="19"/>
      <c r="CW76" s="19"/>
      <c r="CX76" s="19"/>
      <c r="CY76" s="55">
        <f t="shared" si="520"/>
        <v>50</v>
      </c>
      <c r="CZ76" s="55">
        <f t="shared" si="520"/>
        <v>2781568.6499999994</v>
      </c>
      <c r="DF76" s="33"/>
    </row>
    <row r="77" spans="1:110" x14ac:dyDescent="0.25">
      <c r="A77" s="28"/>
      <c r="B77" s="28">
        <v>46</v>
      </c>
      <c r="C77" s="15" t="s">
        <v>184</v>
      </c>
      <c r="D77" s="16">
        <f>D76</f>
        <v>9860</v>
      </c>
      <c r="E77" s="16">
        <v>9959</v>
      </c>
      <c r="F77" s="17">
        <v>6.42</v>
      </c>
      <c r="G77" s="17"/>
      <c r="H77" s="29">
        <v>1</v>
      </c>
      <c r="I77" s="30"/>
      <c r="J77" s="16">
        <v>1.4</v>
      </c>
      <c r="K77" s="16">
        <v>1.68</v>
      </c>
      <c r="L77" s="16">
        <v>2.23</v>
      </c>
      <c r="M77" s="18">
        <v>2.57</v>
      </c>
      <c r="N77" s="21">
        <v>0</v>
      </c>
      <c r="O77" s="19">
        <f t="shared" si="478"/>
        <v>0</v>
      </c>
      <c r="P77" s="21">
        <v>0</v>
      </c>
      <c r="Q77" s="19">
        <f t="shared" si="479"/>
        <v>0</v>
      </c>
      <c r="R77" s="20"/>
      <c r="S77" s="19">
        <f t="shared" si="480"/>
        <v>0</v>
      </c>
      <c r="T77" s="21"/>
      <c r="U77" s="19">
        <f t="shared" si="481"/>
        <v>0</v>
      </c>
      <c r="V77" s="21">
        <v>5</v>
      </c>
      <c r="W77" s="19">
        <f t="shared" si="482"/>
        <v>444220.66499999998</v>
      </c>
      <c r="X77" s="21">
        <v>0</v>
      </c>
      <c r="Y77" s="19">
        <f t="shared" si="483"/>
        <v>0</v>
      </c>
      <c r="Z77" s="21"/>
      <c r="AA77" s="19">
        <f t="shared" si="484"/>
        <v>0</v>
      </c>
      <c r="AB77" s="21">
        <v>0</v>
      </c>
      <c r="AC77" s="19">
        <f t="shared" si="485"/>
        <v>0</v>
      </c>
      <c r="AD77" s="20"/>
      <c r="AE77" s="19">
        <f t="shared" si="486"/>
        <v>0</v>
      </c>
      <c r="AF77" s="21">
        <v>0</v>
      </c>
      <c r="AG77" s="19">
        <f t="shared" si="487"/>
        <v>0</v>
      </c>
      <c r="AH77" s="21">
        <v>0</v>
      </c>
      <c r="AI77" s="19">
        <f t="shared" si="488"/>
        <v>0</v>
      </c>
      <c r="AJ77" s="21"/>
      <c r="AK77" s="19">
        <f t="shared" si="489"/>
        <v>0</v>
      </c>
      <c r="AL77" s="21">
        <v>0</v>
      </c>
      <c r="AM77" s="19">
        <f t="shared" si="490"/>
        <v>0</v>
      </c>
      <c r="AN77" s="21">
        <v>0</v>
      </c>
      <c r="AO77" s="19">
        <f t="shared" si="491"/>
        <v>0</v>
      </c>
      <c r="AP77" s="21">
        <v>0</v>
      </c>
      <c r="AQ77" s="19">
        <f t="shared" si="492"/>
        <v>0</v>
      </c>
      <c r="AR77" s="21">
        <v>0</v>
      </c>
      <c r="AS77" s="19">
        <f t="shared" si="493"/>
        <v>0</v>
      </c>
      <c r="AT77" s="21">
        <v>0</v>
      </c>
      <c r="AU77" s="19">
        <f t="shared" si="494"/>
        <v>0</v>
      </c>
      <c r="AV77" s="21">
        <v>0</v>
      </c>
      <c r="AW77" s="19">
        <f t="shared" si="495"/>
        <v>0</v>
      </c>
      <c r="AX77" s="21">
        <v>0</v>
      </c>
      <c r="AY77" s="19">
        <f t="shared" si="496"/>
        <v>0</v>
      </c>
      <c r="AZ77" s="21">
        <v>0</v>
      </c>
      <c r="BA77" s="19">
        <f t="shared" si="497"/>
        <v>0</v>
      </c>
      <c r="BB77" s="21"/>
      <c r="BC77" s="19">
        <f t="shared" si="498"/>
        <v>0</v>
      </c>
      <c r="BD77" s="21"/>
      <c r="BE77" s="19">
        <f t="shared" si="499"/>
        <v>0</v>
      </c>
      <c r="BF77" s="21">
        <v>0</v>
      </c>
      <c r="BG77" s="19">
        <f t="shared" si="500"/>
        <v>0</v>
      </c>
      <c r="BH77" s="21">
        <v>0</v>
      </c>
      <c r="BI77" s="19">
        <f t="shared" si="501"/>
        <v>0</v>
      </c>
      <c r="BJ77" s="21">
        <v>0</v>
      </c>
      <c r="BK77" s="19">
        <f t="shared" si="502"/>
        <v>0</v>
      </c>
      <c r="BL77" s="21">
        <v>0</v>
      </c>
      <c r="BM77" s="19">
        <f t="shared" si="503"/>
        <v>0</v>
      </c>
      <c r="BN77" s="21"/>
      <c r="BO77" s="19">
        <f t="shared" si="504"/>
        <v>0</v>
      </c>
      <c r="BP77" s="21"/>
      <c r="BQ77" s="19">
        <f t="shared" si="505"/>
        <v>0</v>
      </c>
      <c r="BR77" s="21">
        <v>0</v>
      </c>
      <c r="BS77" s="19">
        <f t="shared" si="506"/>
        <v>0</v>
      </c>
      <c r="BT77" s="21">
        <v>0</v>
      </c>
      <c r="BU77" s="19">
        <f t="shared" si="507"/>
        <v>0</v>
      </c>
      <c r="BV77" s="21">
        <v>0</v>
      </c>
      <c r="BW77" s="19">
        <f t="shared" si="508"/>
        <v>0</v>
      </c>
      <c r="BX77" s="19">
        <v>0</v>
      </c>
      <c r="BY77" s="21">
        <v>0</v>
      </c>
      <c r="BZ77" s="19">
        <f t="shared" si="509"/>
        <v>0</v>
      </c>
      <c r="CA77" s="21"/>
      <c r="CB77" s="19">
        <f t="shared" si="510"/>
        <v>0</v>
      </c>
      <c r="CC77" s="21">
        <v>0</v>
      </c>
      <c r="CD77" s="19">
        <f t="shared" si="511"/>
        <v>0</v>
      </c>
      <c r="CE77" s="21">
        <v>0</v>
      </c>
      <c r="CF77" s="19">
        <f t="shared" si="512"/>
        <v>0</v>
      </c>
      <c r="CG77" s="21">
        <v>0</v>
      </c>
      <c r="CH77" s="19">
        <f t="shared" si="513"/>
        <v>0</v>
      </c>
      <c r="CI77" s="21"/>
      <c r="CJ77" s="19">
        <f t="shared" si="514"/>
        <v>0</v>
      </c>
      <c r="CK77" s="21">
        <v>0</v>
      </c>
      <c r="CL77" s="19">
        <f t="shared" si="515"/>
        <v>0</v>
      </c>
      <c r="CM77" s="21"/>
      <c r="CN77" s="19">
        <f t="shared" si="516"/>
        <v>0</v>
      </c>
      <c r="CO77" s="21">
        <v>0</v>
      </c>
      <c r="CP77" s="19">
        <f t="shared" si="517"/>
        <v>0</v>
      </c>
      <c r="CQ77" s="21">
        <v>0</v>
      </c>
      <c r="CR77" s="19">
        <f t="shared" si="518"/>
        <v>0</v>
      </c>
      <c r="CS77" s="21">
        <v>0</v>
      </c>
      <c r="CT77" s="19">
        <f t="shared" si="519"/>
        <v>0</v>
      </c>
      <c r="CU77" s="19"/>
      <c r="CV77" s="19"/>
      <c r="CW77" s="19"/>
      <c r="CX77" s="19"/>
      <c r="CY77" s="55">
        <f t="shared" si="520"/>
        <v>5</v>
      </c>
      <c r="CZ77" s="55">
        <f t="shared" si="520"/>
        <v>444220.66499999998</v>
      </c>
      <c r="DF77" s="33"/>
    </row>
    <row r="78" spans="1:110" ht="30" x14ac:dyDescent="0.25">
      <c r="A78" s="28"/>
      <c r="B78" s="28">
        <v>47</v>
      </c>
      <c r="C78" s="22" t="s">
        <v>185</v>
      </c>
      <c r="D78" s="16">
        <f>D77</f>
        <v>9860</v>
      </c>
      <c r="E78" s="16">
        <v>9959</v>
      </c>
      <c r="F78" s="17">
        <v>2.35</v>
      </c>
      <c r="G78" s="17"/>
      <c r="H78" s="29">
        <v>1</v>
      </c>
      <c r="I78" s="30"/>
      <c r="J78" s="16">
        <v>1.4</v>
      </c>
      <c r="K78" s="16">
        <v>1.68</v>
      </c>
      <c r="L78" s="16">
        <v>2.23</v>
      </c>
      <c r="M78" s="18">
        <v>2.57</v>
      </c>
      <c r="N78" s="21"/>
      <c r="O78" s="19">
        <f t="shared" si="478"/>
        <v>0</v>
      </c>
      <c r="P78" s="21"/>
      <c r="Q78" s="19">
        <f t="shared" si="479"/>
        <v>0</v>
      </c>
      <c r="R78" s="20"/>
      <c r="S78" s="19">
        <f t="shared" si="480"/>
        <v>0</v>
      </c>
      <c r="T78" s="21"/>
      <c r="U78" s="19">
        <f t="shared" si="481"/>
        <v>0</v>
      </c>
      <c r="V78" s="21"/>
      <c r="W78" s="19">
        <f t="shared" si="482"/>
        <v>0</v>
      </c>
      <c r="X78" s="21"/>
      <c r="Y78" s="19">
        <f t="shared" si="483"/>
        <v>0</v>
      </c>
      <c r="Z78" s="21"/>
      <c r="AA78" s="19">
        <f t="shared" si="484"/>
        <v>0</v>
      </c>
      <c r="AB78" s="21"/>
      <c r="AC78" s="19">
        <f t="shared" si="485"/>
        <v>0</v>
      </c>
      <c r="AD78" s="20"/>
      <c r="AE78" s="19">
        <f t="shared" si="486"/>
        <v>0</v>
      </c>
      <c r="AF78" s="21"/>
      <c r="AG78" s="19">
        <f t="shared" si="487"/>
        <v>0</v>
      </c>
      <c r="AH78" s="21"/>
      <c r="AI78" s="19">
        <f t="shared" si="488"/>
        <v>0</v>
      </c>
      <c r="AJ78" s="21"/>
      <c r="AK78" s="19">
        <f t="shared" si="489"/>
        <v>0</v>
      </c>
      <c r="AL78" s="21"/>
      <c r="AM78" s="19">
        <f t="shared" si="490"/>
        <v>0</v>
      </c>
      <c r="AN78" s="21"/>
      <c r="AO78" s="19">
        <f t="shared" si="491"/>
        <v>0</v>
      </c>
      <c r="AP78" s="21"/>
      <c r="AQ78" s="19">
        <f t="shared" si="492"/>
        <v>0</v>
      </c>
      <c r="AR78" s="21"/>
      <c r="AS78" s="19">
        <f t="shared" si="493"/>
        <v>0</v>
      </c>
      <c r="AT78" s="21"/>
      <c r="AU78" s="19">
        <f t="shared" si="494"/>
        <v>0</v>
      </c>
      <c r="AV78" s="21"/>
      <c r="AW78" s="19">
        <f t="shared" si="495"/>
        <v>0</v>
      </c>
      <c r="AX78" s="21"/>
      <c r="AY78" s="19">
        <f t="shared" si="496"/>
        <v>0</v>
      </c>
      <c r="AZ78" s="21"/>
      <c r="BA78" s="19">
        <f t="shared" si="497"/>
        <v>0</v>
      </c>
      <c r="BB78" s="21"/>
      <c r="BC78" s="19">
        <f t="shared" si="498"/>
        <v>0</v>
      </c>
      <c r="BD78" s="21"/>
      <c r="BE78" s="19">
        <f t="shared" si="499"/>
        <v>0</v>
      </c>
      <c r="BF78" s="21"/>
      <c r="BG78" s="19">
        <f t="shared" si="500"/>
        <v>0</v>
      </c>
      <c r="BH78" s="21"/>
      <c r="BI78" s="19">
        <f t="shared" si="501"/>
        <v>0</v>
      </c>
      <c r="BJ78" s="21"/>
      <c r="BK78" s="19">
        <f t="shared" si="502"/>
        <v>0</v>
      </c>
      <c r="BL78" s="21"/>
      <c r="BM78" s="19">
        <f t="shared" si="503"/>
        <v>0</v>
      </c>
      <c r="BN78" s="21"/>
      <c r="BO78" s="19">
        <f t="shared" si="504"/>
        <v>0</v>
      </c>
      <c r="BP78" s="21"/>
      <c r="BQ78" s="19">
        <f t="shared" si="505"/>
        <v>0</v>
      </c>
      <c r="BR78" s="21"/>
      <c r="BS78" s="19">
        <f t="shared" si="506"/>
        <v>0</v>
      </c>
      <c r="BT78" s="21"/>
      <c r="BU78" s="19">
        <f t="shared" si="507"/>
        <v>0</v>
      </c>
      <c r="BV78" s="21"/>
      <c r="BW78" s="19">
        <f t="shared" si="508"/>
        <v>0</v>
      </c>
      <c r="BX78" s="19">
        <v>0</v>
      </c>
      <c r="BY78" s="21"/>
      <c r="BZ78" s="19">
        <f t="shared" si="509"/>
        <v>0</v>
      </c>
      <c r="CA78" s="21"/>
      <c r="CB78" s="19">
        <f t="shared" si="510"/>
        <v>0</v>
      </c>
      <c r="CC78" s="21"/>
      <c r="CD78" s="19">
        <f t="shared" si="511"/>
        <v>0</v>
      </c>
      <c r="CE78" s="21"/>
      <c r="CF78" s="19">
        <f t="shared" si="512"/>
        <v>0</v>
      </c>
      <c r="CG78" s="21"/>
      <c r="CH78" s="19">
        <f t="shared" si="513"/>
        <v>0</v>
      </c>
      <c r="CI78" s="21"/>
      <c r="CJ78" s="19">
        <f t="shared" si="514"/>
        <v>0</v>
      </c>
      <c r="CK78" s="21"/>
      <c r="CL78" s="19">
        <f t="shared" si="515"/>
        <v>0</v>
      </c>
      <c r="CM78" s="21"/>
      <c r="CN78" s="19">
        <f t="shared" si="516"/>
        <v>0</v>
      </c>
      <c r="CO78" s="21"/>
      <c r="CP78" s="19">
        <f t="shared" si="517"/>
        <v>0</v>
      </c>
      <c r="CQ78" s="21"/>
      <c r="CR78" s="19">
        <f t="shared" si="518"/>
        <v>0</v>
      </c>
      <c r="CS78" s="21"/>
      <c r="CT78" s="19">
        <f t="shared" si="519"/>
        <v>0</v>
      </c>
      <c r="CU78" s="19"/>
      <c r="CV78" s="19"/>
      <c r="CW78" s="19"/>
      <c r="CX78" s="19"/>
      <c r="CY78" s="55">
        <f t="shared" si="520"/>
        <v>0</v>
      </c>
      <c r="CZ78" s="55">
        <f t="shared" si="520"/>
        <v>0</v>
      </c>
      <c r="DF78" s="33"/>
    </row>
    <row r="79" spans="1:110" ht="30" x14ac:dyDescent="0.25">
      <c r="A79" s="28"/>
      <c r="B79" s="28">
        <v>48</v>
      </c>
      <c r="C79" s="22" t="s">
        <v>186</v>
      </c>
      <c r="D79" s="16">
        <f>D78</f>
        <v>9860</v>
      </c>
      <c r="E79" s="16">
        <v>9959</v>
      </c>
      <c r="F79" s="17">
        <v>2.48</v>
      </c>
      <c r="G79" s="17"/>
      <c r="H79" s="29">
        <v>1</v>
      </c>
      <c r="I79" s="59">
        <v>0.8</v>
      </c>
      <c r="J79" s="16">
        <v>1.4</v>
      </c>
      <c r="K79" s="16">
        <v>1.68</v>
      </c>
      <c r="L79" s="16">
        <v>2.23</v>
      </c>
      <c r="M79" s="18">
        <v>2.57</v>
      </c>
      <c r="N79" s="21"/>
      <c r="O79" s="19">
        <f>SUM(N79/12*5*$D79*$F79*$H79*$J79*O$10)+SUM(N79/12*4*$D79*$F79*$I79*$J79*O$10)+SUM(N79/12*3*$E79*$F79*$I79*$J79*O$10)</f>
        <v>0</v>
      </c>
      <c r="P79" s="21"/>
      <c r="Q79" s="19">
        <f>SUM(P79/12*5*$D79*$F79*$H79*$J79*Q$10)+SUM(P79/12*4*$D79*$F79*$I79*$J79*Q$10)+SUM(P79/12*3*$E79*$F79*$I79*$J79*Q$10)</f>
        <v>0</v>
      </c>
      <c r="R79" s="20"/>
      <c r="S79" s="19">
        <f>SUM(R79/12*5*$D79*$F79*$H79*$J79*S$10)+SUM(R79/12*4*$D79*$F79*$I79*$J79*S$10)+SUM(R79/12*3*$E79*$F79*$I79*$J79*S$10)</f>
        <v>0</v>
      </c>
      <c r="T79" s="21"/>
      <c r="U79" s="19">
        <f>SUM(T79/12*5*$D79*$F79*$H79*$J79*U$10)+SUM(T79/12*4*$D79*$F79*$I79*$J79*U$10)+SUM(T79/12*3*$E79*$F79*$I79*$J79*U$10)</f>
        <v>0</v>
      </c>
      <c r="V79" s="21"/>
      <c r="W79" s="19">
        <f>SUM(V79/12*5*$D79*$F79*$H79*$J79*W$10)+SUM(V79/12*4*$D79*$F79*$I79*$J79*W$10)+SUM(V79/12*3*$E79*$F79*$I79*$J79*W$10)</f>
        <v>0</v>
      </c>
      <c r="X79" s="21"/>
      <c r="Y79" s="19">
        <f>SUM(X79/12*5*$D79*$F79*$H79*$J79*Y$10)+SUM(X79/12*4*$D79*$F79*$I79*$J79*Y$10)+SUM(X79/12*3*$E79*$F79*$I79*$J79*Y$10)</f>
        <v>0</v>
      </c>
      <c r="Z79" s="21"/>
      <c r="AA79" s="19">
        <f>SUM(Z79/12*5*$D79*$F79*$H79*$J79*AA$10)+SUM(Z79/12*4*$D79*$F79*$I79*$J79*AA$10)+SUM(Z79/12*3*$E79*$F79*$I79*$J79*AA$10)</f>
        <v>0</v>
      </c>
      <c r="AB79" s="21"/>
      <c r="AC79" s="19">
        <f>SUM(AB79/12*5*$D79*$F79*$H79*$J79*AC$10)+SUM(AB79/12*4*$D79*$F79*$I79*$J79*AC$10)+SUM(AB79/12*3*$E79*$F79*$I79*$J79*AC$10)</f>
        <v>0</v>
      </c>
      <c r="AD79" s="20"/>
      <c r="AE79" s="19">
        <f>SUM(AD79/12*5*$D79*$F79*$H79*$J79*AE$10)+SUM(AD79/12*4*$D79*$F79*$I79*$J79*AE$10)+SUM(AD79/12*3*$E79*$F79*$I79*$J79*AE$10)</f>
        <v>0</v>
      </c>
      <c r="AF79" s="21"/>
      <c r="AG79" s="19">
        <f>SUM(AF79/12*5*$D79*$F79*$H79*$J79*AG$10)+SUM(AF79/12*4*$D79*$F79*$I79*$J79*AG$10)+SUM(AF79/12*3*$E79*$F79*$I79*$J79*AG$10)</f>
        <v>0</v>
      </c>
      <c r="AH79" s="21"/>
      <c r="AI79" s="19">
        <f>SUM(AH79/12*5*$D79*$F79*$H79*$J79*AI$10)+SUM(AH79/12*4*$D79*$F79*$I79*$J79*AI$10)+SUM(AH79/12*3*$E79*$F79*$I79*$J79*AI$10)</f>
        <v>0</v>
      </c>
      <c r="AJ79" s="21"/>
      <c r="AK79" s="19">
        <f>SUM(AJ79/12*5*$D79*$F79*$H79*$J79*AK$10)+SUM(AJ79/12*4*$D79*$F79*$I79*$J79*AK$10)+SUM(AJ79/12*3*$E79*$F79*$I79*$J79*AK$10)</f>
        <v>0</v>
      </c>
      <c r="AL79" s="21"/>
      <c r="AM79" s="19">
        <f>SUM(AL79/12*5*$D79*$F79*$H79*$K79*AM$10)+SUM(AL79/12*4*$D79*$F79*$I79*$K79*AM$10)+SUM(AL79/12*3*$E79*$F79*$I79*$K79*AM$10)</f>
        <v>0</v>
      </c>
      <c r="AN79" s="21"/>
      <c r="AO79" s="19">
        <f>SUM(AN79/12*5*$D79*$F79*$H79*$K79*AO$10)+SUM(AN79/12*4*$D79*$F79*$I79*$K79*AO$10)+SUM(AN79/12*3*$E79*$F79*$I79*$K79*AO$10)</f>
        <v>0</v>
      </c>
      <c r="AP79" s="21"/>
      <c r="AQ79" s="19">
        <f>SUM(AP79/12*5*$D79*$F79*$H79*$K79*AQ$10)+SUM(AP79/12*4*$D79*$F79*$I79*$K79*AQ$10)+SUM(AP79/12*3*$E79*$F79*$I79*$K79*AQ$10)</f>
        <v>0</v>
      </c>
      <c r="AR79" s="21"/>
      <c r="AS79" s="19">
        <f>SUM(AR79/12*5*$D79*$F79*$H79*$K79*AS$10)+SUM(AR79/12*4*$D79*$F79*$I79*$K79*AS$10)+SUM(AR79/12*3*$E79*$F79*$I79*$K79*AS$10)</f>
        <v>0</v>
      </c>
      <c r="AT79" s="21"/>
      <c r="AU79" s="19">
        <f>SUM(AT79/12*5*$D79*$F79*$H79*$K79*AU$10)+SUM(AT79/12*4*$D79*$F79*$I79*$K79*AU$10)+SUM(AT79/12*3*$E79*$F79*$I79*$K79*AU$10)</f>
        <v>0</v>
      </c>
      <c r="AV79" s="21"/>
      <c r="AW79" s="19">
        <f>SUM(AV79/12*5*$D79*$F79*$H79*$K79*AW$10)+SUM(AV79/12*4*$D79*$F79*$I79*$K79*AW$10)+SUM(AV79/12*3*$E79*$F79*$I79*$K79*AW$10)</f>
        <v>0</v>
      </c>
      <c r="AX79" s="21"/>
      <c r="AY79" s="19">
        <f>SUM(AX79/12*5*$D79*$F79*$H79*$K79*AY$10)+SUM(AX79/12*4*$D79*$F79*$I79*$K79*AY$10)+SUM(AX79/12*3*$E79*$F79*$I79*$K79*AY$10)</f>
        <v>0</v>
      </c>
      <c r="AZ79" s="21"/>
      <c r="BA79" s="19">
        <f>SUM(AZ79/12*5*$D79*$F79*$H79*$J79*BA$10)+SUM(AZ79/12*4*$D79*$F79*$I79*$J79*BA$10)+SUM(AZ79/12*3*$E79*$F79*$I79*$J79*BA$10)</f>
        <v>0</v>
      </c>
      <c r="BB79" s="21"/>
      <c r="BC79" s="19">
        <f>SUM(BB79/12*5*$D79*$F79*$H79*$J79*BC$10)+SUM(BB79/12*4*$D79*$F79*$I79*$J79*BC$10)+SUM(BB79/12*3*$E79*$F79*$I79*$J79*BC$10)</f>
        <v>0</v>
      </c>
      <c r="BD79" s="21"/>
      <c r="BE79" s="19">
        <f>SUM(BD79/12*5*$D79*$F79*$H79*$J79*BE$10)+SUM(BD79/12*4*$D79*$F79*$I79*$J79*BE$10)+SUM(BD79/12*3*$E79*$F79*$I79*$J79*BE$10)</f>
        <v>0</v>
      </c>
      <c r="BF79" s="21"/>
      <c r="BG79" s="19">
        <f>SUM(BF79/12*5*$D79*$F79*$H79*$J79*BG$10)+SUM(BF79/12*4*$D79*$F79*$I79*$J79*BG$10)+SUM(BF79/12*3*$E79*$F79*$I79*$J79*BG$10)</f>
        <v>0</v>
      </c>
      <c r="BH79" s="21"/>
      <c r="BI79" s="19">
        <f>SUM(BH79/12*5*$D79*$F79*$H79*$J79*BI$10)+SUM(BH79/12*4*$D79*$F79*$I79*$J79*BI$10)+SUM(BH79/12*3*$E79*$F79*$I79*$J79*BI$10)</f>
        <v>0</v>
      </c>
      <c r="BJ79" s="21"/>
      <c r="BK79" s="19">
        <f>SUM(BJ79/12*5*$D79*$F79*$H79*$K79*BK$10)+SUM(BJ79/12*4*$D79*$F79*$I79*$K79*BK$10)+SUM(BJ79/12*3*$E79*$F79*$I79*$K79*BK$10)</f>
        <v>0</v>
      </c>
      <c r="BL79" s="21"/>
      <c r="BM79" s="19">
        <f>SUM(BL79/12*5*$D79*$F79*$H79*$K79*BM$10)+SUM(BL79/12*4*$D79*$F79*$I79*$K79*BM$10)+SUM(BL79/12*3*$E79*$F79*$I79*$K79*BM$10)</f>
        <v>0</v>
      </c>
      <c r="BN79" s="21"/>
      <c r="BO79" s="19">
        <f>SUM(BN79/12*5*$D79*$F79*$H79*$J79*BO$10)+SUM(BN79/12*4*$D79*$F79*$I79*$J79*BO$10)+SUM(BN79/12*3*$E79*$F79*$I79*$J79*BO$10)</f>
        <v>0</v>
      </c>
      <c r="BP79" s="21"/>
      <c r="BQ79" s="19">
        <f>SUM(BP79/12*5*$D79*$F79*$H79*$K79*BQ$10)+SUM(BP79/12*4*$D79*$F79*$I79*$K79*BQ$10)+SUM(BP79/12*3*$E79*$F79*$I79*$K79*BQ$10)</f>
        <v>0</v>
      </c>
      <c r="BR79" s="21"/>
      <c r="BS79" s="19">
        <f>SUM(BR79/12*5*$D79*$F79*$H79*$J79*BS$10)+SUM(BR79/12*4*$D79*$F79*$I79*$J79*BS$10)+SUM(BR79/12*3*$E79*$F79*$I79*$J79*BS$10)</f>
        <v>0</v>
      </c>
      <c r="BT79" s="21"/>
      <c r="BU79" s="19">
        <f>SUM(BT79/12*5*$D79*$F79*$H79*$J79*BU$10)+SUM(BT79/12*4*$D79*$F79*$I79*$J79*BU$10)+SUM(BT79/12*3*$E79*$F79*$I79*$J79*BU$10)</f>
        <v>0</v>
      </c>
      <c r="BV79" s="21"/>
      <c r="BW79" s="19">
        <f>SUM(BV79/12*5*$D79*$F79*$H79*$K79*BW$10)+SUM(BV79/12*4*$D79*$F79*$I79*$K79*BW$10)+SUM(BV79/12*3*$E79*$F79*$I79*$K79*BW$10)</f>
        <v>0</v>
      </c>
      <c r="BX79" s="19">
        <v>0</v>
      </c>
      <c r="BY79" s="21"/>
      <c r="BZ79" s="19">
        <f>SUM(BY79/12*5*$D79*$F79*$H79*$K79*BZ$10)+SUM(BY79/12*4*$D79*$F79*$I79*$K79*BZ$10)+SUM(BY79/12*3*$E79*$F79*$I79*$K79*BZ$10)</f>
        <v>0</v>
      </c>
      <c r="CA79" s="21"/>
      <c r="CB79" s="19">
        <f>SUM(CA79/12*5*$D79*$F79*$H79*$K79*CB$10)+SUM(CA79/12*4*$D79*$F79*$I79*$K79*CB$10)+SUM(CA79/12*3*$E79*$F79*$I79*$K79*CB$10)</f>
        <v>0</v>
      </c>
      <c r="CC79" s="21"/>
      <c r="CD79" s="19">
        <f>SUM(CC79/12*5*$D79*$F79*$H79*$K79*CD$10)+SUM(CC79/12*4*$D79*$F79*$I79*$K79*CD$10)+SUM(CC79/12*3*$E79*$F79*$I79*$K79*CD$10)</f>
        <v>0</v>
      </c>
      <c r="CE79" s="21"/>
      <c r="CF79" s="19">
        <f>SUM(CE79/12*5*$D79*$F79*$H79*$K79*CF$10)+SUM(CE79/12*4*$D79*$F79*$I79*$K79*CF$10)+SUM(CE79/12*3*$E79*$F79*$I79*$K79*CF$10)</f>
        <v>0</v>
      </c>
      <c r="CG79" s="21"/>
      <c r="CH79" s="19">
        <f>SUM(CG79/12*5*$D79*$F79*$H79*$J79*CH$10)+SUM(CG79/12*4*$D79*$F79*$I79*$J79*CH$10)+SUM(CG79/12*3*$E79*$F79*$I79*$J79*CH$10)</f>
        <v>0</v>
      </c>
      <c r="CI79" s="21"/>
      <c r="CJ79" s="19">
        <f>SUM(CI79/12*5*$D79*$F79*$H79*$J79*CJ$10)+SUM(CI79/12*4*$D79*$F79*$I79*$J79*CJ$10)+SUM(CI79/12*3*$E79*$F79*$I79*$J79*CJ$10)</f>
        <v>0</v>
      </c>
      <c r="CK79" s="21"/>
      <c r="CL79" s="19">
        <f>SUM(CK79/12*5*$D79*$F79*$H79*$J79*CL$10)+SUM(CK79/12*4*$D79*$F79*$I79*$J79*CL$10)+SUM(CK79/12*3*$E79*$F79*$I79*$J79*CL$10)</f>
        <v>0</v>
      </c>
      <c r="CM79" s="21"/>
      <c r="CN79" s="19">
        <f>SUM(CM79/12*5*$D79*$F79*$H79*$K79*CN$10)+SUM(CM79/12*4*$D79*$F79*$I79*$K79*CN$10)+SUM(CM79/12*3*$E79*$F79*$I79*$K79*CN$10)</f>
        <v>0</v>
      </c>
      <c r="CO79" s="21"/>
      <c r="CP79" s="19">
        <f>SUM(CO79/12*5*$D79*$F79*$H79*$K79*CP$10)+SUM(CO79/12*4*$D79*$F79*$I79*$K79*CP$10)+SUM(CO79/12*3*$E79*$F79*$I79*$K79*CP$10)</f>
        <v>0</v>
      </c>
      <c r="CQ79" s="21"/>
      <c r="CR79" s="19">
        <f>SUM(CQ79/12*5*$D79*$F79*$H79*$M79*CR$10)+SUM(CQ79/12*4*$D79*$F79*$I79*$M79*CR$10)+SUM(CQ79/12*3*$D79*$F79*$I79*$M79*CR$10)</f>
        <v>0</v>
      </c>
      <c r="CS79" s="21"/>
      <c r="CT79" s="19">
        <f>SUM(CS79/12*5*$D79*$F79*$H79*$L79*CT$10)+SUM(CS79/12*4*$D79*$F79*$I79*$L79*CT$10)+SUM(CS79/12*3*$E79*$F79*$I79*$L79*CT$10)</f>
        <v>0</v>
      </c>
      <c r="CU79" s="19"/>
      <c r="CV79" s="19"/>
      <c r="CW79" s="19"/>
      <c r="CX79" s="19"/>
      <c r="CY79" s="55">
        <f t="shared" si="520"/>
        <v>0</v>
      </c>
      <c r="CZ79" s="55">
        <f t="shared" si="520"/>
        <v>0</v>
      </c>
      <c r="DF79" s="33"/>
    </row>
    <row r="80" spans="1:110" ht="45.75" customHeight="1" x14ac:dyDescent="0.25">
      <c r="A80" s="28"/>
      <c r="B80" s="28">
        <v>49</v>
      </c>
      <c r="C80" s="22" t="s">
        <v>187</v>
      </c>
      <c r="D80" s="16">
        <f>D82</f>
        <v>9860</v>
      </c>
      <c r="E80" s="16">
        <v>9959</v>
      </c>
      <c r="F80" s="17">
        <v>0.5</v>
      </c>
      <c r="G80" s="17"/>
      <c r="H80" s="29">
        <v>1</v>
      </c>
      <c r="I80" s="30"/>
      <c r="J80" s="16">
        <v>1.4</v>
      </c>
      <c r="K80" s="16">
        <v>1.68</v>
      </c>
      <c r="L80" s="16">
        <v>2.23</v>
      </c>
      <c r="M80" s="18">
        <v>2.57</v>
      </c>
      <c r="N80" s="21"/>
      <c r="O80" s="19">
        <f t="shared" ref="O80:O85" si="521">SUM(N80/12*9*$D80*$F80*$H80*$J80*O$10)+SUM(N80/12*3*$E80*$F80*$H80*$J80*O$10)</f>
        <v>0</v>
      </c>
      <c r="P80" s="21"/>
      <c r="Q80" s="19">
        <f t="shared" ref="Q80:Q85" si="522">SUM(P80/12*9*$D80*$F80*$H80*$J80*Q$10)+SUM(P80/12*3*$E80*$F80*$H80*$J80*Q$10)</f>
        <v>0</v>
      </c>
      <c r="R80" s="20"/>
      <c r="S80" s="19">
        <f t="shared" ref="S80:S85" si="523">SUM(R80/12*9*$D80*$F80*$H80*$J80*S$10)+SUM(R80/12*3*$E80*$F80*$H80*$J80*S$10)</f>
        <v>0</v>
      </c>
      <c r="T80" s="21">
        <v>83</v>
      </c>
      <c r="U80" s="19">
        <f t="shared" ref="U80:U85" si="524">SUM(T80/12*9*$D80*$F80*$H80*$J80*U$10)+SUM(T80/12*3*$E80*$F80*$H80*$J80*U$10)</f>
        <v>574303.97499999998</v>
      </c>
      <c r="V80" s="21"/>
      <c r="W80" s="19">
        <f t="shared" ref="W80:W85" si="525">SUM(V80/12*9*$D80*$F80*$H80*$J80*W$10)+SUM(V80/12*3*$E80*$F80*$H80*$J80*W$10)</f>
        <v>0</v>
      </c>
      <c r="X80" s="21"/>
      <c r="Y80" s="19">
        <f t="shared" ref="Y80:Y85" si="526">SUM(X80/12*9*$D80*$F80*$H80*$J80*Y$10)+SUM(X80/12*3*$E80*$F80*$H80*$J80*Y$10)</f>
        <v>0</v>
      </c>
      <c r="Z80" s="21"/>
      <c r="AA80" s="19">
        <f t="shared" ref="AA80:AA85" si="527">SUM(Z80/12*9*$D80*$F80*$H80*$J80*AA$10)+SUM(Z80/12*3*$E80*$F80*$H80*$J80*AA$10)</f>
        <v>0</v>
      </c>
      <c r="AB80" s="21"/>
      <c r="AC80" s="19">
        <f t="shared" ref="AC80:AC85" si="528">SUM(AB80/12*9*$D80*$F80*$H80*$J80*AC$10)+SUM(AB80/12*3*$E80*$F80*$H80*$J80*AC$10)</f>
        <v>0</v>
      </c>
      <c r="AD80" s="20"/>
      <c r="AE80" s="19">
        <f t="shared" ref="AE80:AE85" si="529">SUM(AD80/12*9*$D80*$F80*$H80*$J80*AE$10)+SUM(AD80/12*3*$E80*$F80*$H80*$J80*AE$10)</f>
        <v>0</v>
      </c>
      <c r="AF80" s="21"/>
      <c r="AG80" s="19">
        <f t="shared" ref="AG80:AG85" si="530">SUM(AF80/12*9*$D80*$F80*$H80*$J80*AG$10)+SUM(AF80/12*3*$E80*$F80*$H80*$J80*AG$10)</f>
        <v>0</v>
      </c>
      <c r="AH80" s="21"/>
      <c r="AI80" s="19">
        <f t="shared" ref="AI80:AI85" si="531">SUM(AH80/12*9*$D80*$F80*$H80*$J80*AI$10)+SUM(AH80/12*3*$E80*$F80*$H80*$J80*AI$10)</f>
        <v>0</v>
      </c>
      <c r="AJ80" s="21"/>
      <c r="AK80" s="19">
        <f t="shared" ref="AK80:AK85" si="532">SUM(AJ80/12*9*$D80*$F80*$H80*$J80*AK$10)+SUM(AJ80/12*3*$E80*$F80*$H80*$J80*AK$10)</f>
        <v>0</v>
      </c>
      <c r="AL80" s="21"/>
      <c r="AM80" s="19">
        <f t="shared" ref="AM80:AM85" si="533">SUM(AL80/12*9*$D80*$F80*$H80*$K80*AM$10)+SUM(AL80/12*3*$E80*$F80*$H80*$K80*AM$10)</f>
        <v>0</v>
      </c>
      <c r="AN80" s="21"/>
      <c r="AO80" s="19">
        <f t="shared" ref="AO80:AO85" si="534">SUM(AN80/12*9*$D80*$F80*$H80*$K80*AO$10)+SUM(AN80/12*3*$E80*$F80*$H80*$K80*AO$10)</f>
        <v>0</v>
      </c>
      <c r="AP80" s="21"/>
      <c r="AQ80" s="19">
        <f t="shared" ref="AQ80:AQ85" si="535">SUM(AP80/12*9*$D80*$F80*$H80*$K80*AQ$10)+SUM(AP80/12*3*$E80*$F80*$H80*$K80*AQ$10)</f>
        <v>0</v>
      </c>
      <c r="AR80" s="31"/>
      <c r="AS80" s="19">
        <f t="shared" ref="AS80:AS85" si="536">SUM(AR80/12*9*$D80*$F80*$H80*$K80*AS$10)+SUM(AR80/12*3*$E80*$F80*$H80*$K80*AS$10)</f>
        <v>0</v>
      </c>
      <c r="AT80" s="21">
        <v>1</v>
      </c>
      <c r="AU80" s="19">
        <f t="shared" ref="AU80:AU85" si="537">SUM(AT80/12*9*$D80*$F80*$H80*$K80*AU$10)+SUM(AT80/12*3*$E80*$F80*$H80*$K80*AU$10)</f>
        <v>8303.19</v>
      </c>
      <c r="AV80" s="21"/>
      <c r="AW80" s="19">
        <f t="shared" ref="AW80:AW85" si="538">SUM(AV80/12*9*$D80*$F80*$H80*$K80*AW$10)+SUM(AV80/12*3*$E80*$F80*$H80*$K80*AW$10)</f>
        <v>0</v>
      </c>
      <c r="AX80" s="21"/>
      <c r="AY80" s="19">
        <f t="shared" ref="AY80:AY85" si="539">SUM(AX80/12*9*$D80*$F80*$H80*$K80*AY$10)+SUM(AX80/12*3*$E80*$F80*$H80*$K80*AY$10)</f>
        <v>0</v>
      </c>
      <c r="AZ80" s="21"/>
      <c r="BA80" s="19">
        <f t="shared" ref="BA80:BA85" si="540">SUM(AZ80/12*9*$D80*$F80*$H80*$J80*BA$10)+SUM(AZ80/12*3*$E80*$F80*$H80*$J80*BA$10)</f>
        <v>0</v>
      </c>
      <c r="BB80" s="21"/>
      <c r="BC80" s="19">
        <f t="shared" ref="BC80:BC85" si="541">SUM(BB80/12*9*$D80*$F80*$H80*$J80*BC$10)+SUM(BB80/12*3*$E80*$F80*$H80*$J80*BC$10)</f>
        <v>0</v>
      </c>
      <c r="BD80" s="21"/>
      <c r="BE80" s="19">
        <f t="shared" ref="BE80:BE85" si="542">SUM(BD80/12*9*$D80*$F80*$H80*$J80*BE$10)+SUM(BD80/12*3*$E80*$F80*$H80*$J80*BE$10)</f>
        <v>0</v>
      </c>
      <c r="BF80" s="21"/>
      <c r="BG80" s="19">
        <f t="shared" ref="BG80:BG85" si="543">SUM(BF80/12*9*$D80*$F80*$H80*$J80*BG$10)+SUM(BF80/12*3*$E80*$F80*$H80*$J80*BG$10)</f>
        <v>0</v>
      </c>
      <c r="BH80" s="21"/>
      <c r="BI80" s="19">
        <f t="shared" ref="BI80:BI85" si="544">SUM(BH80/12*9*$D80*$F80*$H80*$J80*BI$10)+SUM(BH80/12*3*$E80*$F80*$H80*$J80*BI$10)</f>
        <v>0</v>
      </c>
      <c r="BJ80" s="21"/>
      <c r="BK80" s="19">
        <f t="shared" ref="BK80:BK85" si="545">SUM(BJ80/12*9*$D80*$F80*$H80*$K80*BK$10)+SUM(BJ80/12*3*$E80*$F80*$H80*$K80*BK$10)</f>
        <v>0</v>
      </c>
      <c r="BL80" s="21">
        <v>7</v>
      </c>
      <c r="BM80" s="19">
        <f t="shared" ref="BM80:BM85" si="546">SUM(BL80/12*9*$D80*$F80*$H80*$K80*BM$10)+SUM(BL80/12*3*$E80*$F80*$H80*$K80*BM$10)</f>
        <v>58122.33</v>
      </c>
      <c r="BN80" s="21"/>
      <c r="BO80" s="19">
        <f t="shared" ref="BO80:BO85" si="547">SUM(BN80/12*9*$D80*$F80*$H80*$J80*BO$10)+SUM(BN80/12*3*$E80*$F80*$H80*$J80*BO$10)</f>
        <v>0</v>
      </c>
      <c r="BP80" s="31">
        <v>1</v>
      </c>
      <c r="BQ80" s="19">
        <f t="shared" ref="BQ80:BQ85" si="548">SUM(BP80/12*9*$D80*$F80*$H80*$K80*BQ$10)+SUM(BP80/12*3*$E80*$F80*$H80*$K80*BQ$10)</f>
        <v>8303.19</v>
      </c>
      <c r="BR80" s="21"/>
      <c r="BS80" s="19">
        <f t="shared" ref="BS80:BS85" si="549">SUM(BR80/12*9*$D80*$F80*$H80*$J80*BS$10)+SUM(BR80/12*3*$E80*$F80*$H80*$J80*BS$10)</f>
        <v>0</v>
      </c>
      <c r="BT80" s="21"/>
      <c r="BU80" s="19">
        <f t="shared" ref="BU80:BU85" si="550">SUM(BT80/12*9*$D80*$F80*$H80*$J80*BU$10)+SUM(BT80/12*3*$E80*$F80*$H80*$J80*BU$10)</f>
        <v>0</v>
      </c>
      <c r="BV80" s="31"/>
      <c r="BW80" s="19">
        <f t="shared" ref="BW80:BW85" si="551">SUM(BV80/12*9*$D80*$F80*$H80*$K80*BW$10)+SUM(BV80/12*3*$E80*$F80*$H80*$K80*BW$10)</f>
        <v>0</v>
      </c>
      <c r="BX80" s="19">
        <v>0</v>
      </c>
      <c r="BY80" s="21"/>
      <c r="BZ80" s="19">
        <f t="shared" ref="BZ80:BZ85" si="552">SUM(BY80/12*9*$D80*$F80*$H80*$K80*BZ$10)+SUM(BY80/12*3*$E80*$F80*$H80*$K80*BZ$10)</f>
        <v>0</v>
      </c>
      <c r="CA80" s="21"/>
      <c r="CB80" s="19">
        <f t="shared" ref="CB80:CB85" si="553">SUM(CA80/12*9*$D80*$F80*$H80*$K80*CB$10)+SUM(CA80/12*3*$E80*$F80*$H80*$K80*CB$10)</f>
        <v>0</v>
      </c>
      <c r="CC80" s="21"/>
      <c r="CD80" s="19">
        <f t="shared" ref="CD80:CD85" si="554">SUM(CC80/12*9*$D80*$F80*$H80*$K80*CD$10)+SUM(CC80/12*3*$E80*$F80*$H80*$K80*CD$10)</f>
        <v>0</v>
      </c>
      <c r="CE80" s="21"/>
      <c r="CF80" s="19">
        <f t="shared" ref="CF80:CF85" si="555">SUM(CE80/12*9*$D80*$F80*$H80*$K80*CF$10)+SUM(CE80/12*3*$E80*$F80*$H80*$K80*CF$10)</f>
        <v>0</v>
      </c>
      <c r="CG80" s="21">
        <v>1</v>
      </c>
      <c r="CH80" s="19">
        <f t="shared" ref="CH80:CH85" si="556">SUM(CG80/12*9*$D80*$F80*$H80*$J80*CH$10)+SUM(CG80/12*3*$E80*$F80*$H80*$J80*CH$10)</f>
        <v>6919.3249999999998</v>
      </c>
      <c r="CI80" s="21"/>
      <c r="CJ80" s="19">
        <f t="shared" ref="CJ80:CJ85" si="557">SUM(CI80/12*9*$D80*$F80*$H80*$J80*CJ$10)+SUM(CI80/12*3*$E80*$F80*$H80*$J80*CJ$10)</f>
        <v>0</v>
      </c>
      <c r="CK80" s="21">
        <v>6</v>
      </c>
      <c r="CL80" s="19">
        <f t="shared" ref="CL80:CL85" si="558">SUM(CK80/12*9*$D80*$F80*$H80*$J80*CL$10)+SUM(CK80/12*3*$E80*$F80*$H80*$J80*CL$10)</f>
        <v>41515.949999999997</v>
      </c>
      <c r="CM80" s="21"/>
      <c r="CN80" s="19">
        <f t="shared" ref="CN80:CN85" si="559">SUM(CM80/12*9*$D80*$F80*$H80*$K80*CN$10)+SUM(CM80/12*3*$E80*$F80*$H80*$K80*CN$10)</f>
        <v>0</v>
      </c>
      <c r="CO80" s="21"/>
      <c r="CP80" s="19">
        <f t="shared" ref="CP80:CP85" si="560">SUM(CO80/12*9*$D80*$F80*$H80*$K80*CP$10)+SUM(CO80/12*3*$E80*$F80*$H80*$K80*CP$10)</f>
        <v>0</v>
      </c>
      <c r="CQ80" s="31"/>
      <c r="CR80" s="19">
        <f t="shared" ref="CR80:CR85" si="561">SUM(CQ80/12*9*$D80*$F80*$H80*$M80*CR$10)+SUM(CQ80/12*3*$E80*$F80*$H80*$M80*CR$10)</f>
        <v>0</v>
      </c>
      <c r="CS80" s="21"/>
      <c r="CT80" s="19">
        <f t="shared" ref="CT80:CT85" si="562">SUM(CS80/12*9*$D80*$F80*$H80*$L80*CT$10)+SUM(CS80/12*3*$E80*$F80*$H80*$L80*CT$10)</f>
        <v>0</v>
      </c>
      <c r="CU80" s="19"/>
      <c r="CV80" s="19"/>
      <c r="CW80" s="19"/>
      <c r="CX80" s="19"/>
      <c r="CY80" s="55">
        <f t="shared" si="520"/>
        <v>99</v>
      </c>
      <c r="CZ80" s="55">
        <f t="shared" si="520"/>
        <v>697467.95999999973</v>
      </c>
      <c r="DF80" s="33"/>
    </row>
    <row r="81" spans="1:110" ht="30" x14ac:dyDescent="0.25">
      <c r="A81" s="28"/>
      <c r="B81" s="28">
        <v>50</v>
      </c>
      <c r="C81" s="15" t="s">
        <v>188</v>
      </c>
      <c r="D81" s="16">
        <f>D33</f>
        <v>9860</v>
      </c>
      <c r="E81" s="16">
        <v>9959</v>
      </c>
      <c r="F81" s="17">
        <v>7.77</v>
      </c>
      <c r="G81" s="17"/>
      <c r="H81" s="29">
        <v>1</v>
      </c>
      <c r="I81" s="30"/>
      <c r="J81" s="16">
        <v>1.4</v>
      </c>
      <c r="K81" s="16">
        <v>1.68</v>
      </c>
      <c r="L81" s="16">
        <v>2.23</v>
      </c>
      <c r="M81" s="18">
        <v>2.57</v>
      </c>
      <c r="N81" s="21">
        <v>0</v>
      </c>
      <c r="O81" s="19">
        <f t="shared" si="521"/>
        <v>0</v>
      </c>
      <c r="P81" s="21">
        <v>0</v>
      </c>
      <c r="Q81" s="19">
        <f t="shared" si="522"/>
        <v>0</v>
      </c>
      <c r="R81" s="20"/>
      <c r="S81" s="19">
        <f t="shared" si="523"/>
        <v>0</v>
      </c>
      <c r="T81" s="21"/>
      <c r="U81" s="19">
        <f t="shared" si="524"/>
        <v>0</v>
      </c>
      <c r="V81" s="21">
        <v>0</v>
      </c>
      <c r="W81" s="19">
        <f t="shared" si="525"/>
        <v>0</v>
      </c>
      <c r="X81" s="21">
        <v>0</v>
      </c>
      <c r="Y81" s="19">
        <f t="shared" si="526"/>
        <v>0</v>
      </c>
      <c r="Z81" s="21"/>
      <c r="AA81" s="19">
        <f t="shared" si="527"/>
        <v>0</v>
      </c>
      <c r="AB81" s="21">
        <v>0</v>
      </c>
      <c r="AC81" s="19">
        <f t="shared" si="528"/>
        <v>0</v>
      </c>
      <c r="AD81" s="20"/>
      <c r="AE81" s="19">
        <f t="shared" si="529"/>
        <v>0</v>
      </c>
      <c r="AF81" s="21">
        <v>0</v>
      </c>
      <c r="AG81" s="19">
        <f t="shared" si="530"/>
        <v>0</v>
      </c>
      <c r="AH81" s="21">
        <v>0</v>
      </c>
      <c r="AI81" s="19">
        <f t="shared" si="531"/>
        <v>0</v>
      </c>
      <c r="AJ81" s="21"/>
      <c r="AK81" s="19">
        <f t="shared" si="532"/>
        <v>0</v>
      </c>
      <c r="AL81" s="21">
        <v>0</v>
      </c>
      <c r="AM81" s="19">
        <f t="shared" si="533"/>
        <v>0</v>
      </c>
      <c r="AN81" s="21">
        <v>0</v>
      </c>
      <c r="AO81" s="19">
        <f t="shared" si="534"/>
        <v>0</v>
      </c>
      <c r="AP81" s="21">
        <v>0</v>
      </c>
      <c r="AQ81" s="19">
        <f t="shared" si="535"/>
        <v>0</v>
      </c>
      <c r="AR81" s="21">
        <v>0</v>
      </c>
      <c r="AS81" s="19">
        <f t="shared" si="536"/>
        <v>0</v>
      </c>
      <c r="AT81" s="21">
        <v>0</v>
      </c>
      <c r="AU81" s="19">
        <f t="shared" si="537"/>
        <v>0</v>
      </c>
      <c r="AV81" s="21">
        <v>0</v>
      </c>
      <c r="AW81" s="19">
        <f t="shared" si="538"/>
        <v>0</v>
      </c>
      <c r="AX81" s="21">
        <v>0</v>
      </c>
      <c r="AY81" s="19">
        <f t="shared" si="539"/>
        <v>0</v>
      </c>
      <c r="AZ81" s="21">
        <v>0</v>
      </c>
      <c r="BA81" s="19">
        <f t="shared" si="540"/>
        <v>0</v>
      </c>
      <c r="BB81" s="21"/>
      <c r="BC81" s="19">
        <f t="shared" si="541"/>
        <v>0</v>
      </c>
      <c r="BD81" s="21"/>
      <c r="BE81" s="19">
        <f t="shared" si="542"/>
        <v>0</v>
      </c>
      <c r="BF81" s="21">
        <v>0</v>
      </c>
      <c r="BG81" s="19">
        <f t="shared" si="543"/>
        <v>0</v>
      </c>
      <c r="BH81" s="21">
        <v>0</v>
      </c>
      <c r="BI81" s="19">
        <f t="shared" si="544"/>
        <v>0</v>
      </c>
      <c r="BJ81" s="21">
        <v>0</v>
      </c>
      <c r="BK81" s="19">
        <f t="shared" si="545"/>
        <v>0</v>
      </c>
      <c r="BL81" s="21">
        <v>0</v>
      </c>
      <c r="BM81" s="19">
        <f t="shared" si="546"/>
        <v>0</v>
      </c>
      <c r="BN81" s="21"/>
      <c r="BO81" s="19">
        <f t="shared" si="547"/>
        <v>0</v>
      </c>
      <c r="BP81" s="21"/>
      <c r="BQ81" s="19">
        <f t="shared" si="548"/>
        <v>0</v>
      </c>
      <c r="BR81" s="21">
        <v>0</v>
      </c>
      <c r="BS81" s="19">
        <f t="shared" si="549"/>
        <v>0</v>
      </c>
      <c r="BT81" s="21">
        <v>0</v>
      </c>
      <c r="BU81" s="19">
        <f t="shared" si="550"/>
        <v>0</v>
      </c>
      <c r="BV81" s="21">
        <v>0</v>
      </c>
      <c r="BW81" s="19">
        <f t="shared" si="551"/>
        <v>0</v>
      </c>
      <c r="BX81" s="19">
        <v>0</v>
      </c>
      <c r="BY81" s="21">
        <v>0</v>
      </c>
      <c r="BZ81" s="19">
        <f t="shared" si="552"/>
        <v>0</v>
      </c>
      <c r="CA81" s="21"/>
      <c r="CB81" s="19">
        <f t="shared" si="553"/>
        <v>0</v>
      </c>
      <c r="CC81" s="21">
        <v>0</v>
      </c>
      <c r="CD81" s="19">
        <f t="shared" si="554"/>
        <v>0</v>
      </c>
      <c r="CE81" s="21">
        <v>0</v>
      </c>
      <c r="CF81" s="19">
        <f t="shared" si="555"/>
        <v>0</v>
      </c>
      <c r="CG81" s="21">
        <v>0</v>
      </c>
      <c r="CH81" s="19">
        <f t="shared" si="556"/>
        <v>0</v>
      </c>
      <c r="CI81" s="21"/>
      <c r="CJ81" s="19">
        <f t="shared" si="557"/>
        <v>0</v>
      </c>
      <c r="CK81" s="21">
        <v>0</v>
      </c>
      <c r="CL81" s="19">
        <f t="shared" si="558"/>
        <v>0</v>
      </c>
      <c r="CM81" s="21"/>
      <c r="CN81" s="19">
        <f t="shared" si="559"/>
        <v>0</v>
      </c>
      <c r="CO81" s="21">
        <v>0</v>
      </c>
      <c r="CP81" s="19">
        <f t="shared" si="560"/>
        <v>0</v>
      </c>
      <c r="CQ81" s="21">
        <v>0</v>
      </c>
      <c r="CR81" s="19">
        <f t="shared" si="561"/>
        <v>0</v>
      </c>
      <c r="CS81" s="21">
        <v>0</v>
      </c>
      <c r="CT81" s="19">
        <f t="shared" si="562"/>
        <v>0</v>
      </c>
      <c r="CU81" s="19"/>
      <c r="CV81" s="19"/>
      <c r="CW81" s="19"/>
      <c r="CX81" s="19"/>
      <c r="CY81" s="55">
        <f t="shared" si="520"/>
        <v>0</v>
      </c>
      <c r="CZ81" s="55">
        <f t="shared" si="520"/>
        <v>0</v>
      </c>
      <c r="DF81" s="33"/>
    </row>
    <row r="82" spans="1:110" ht="45" x14ac:dyDescent="0.25">
      <c r="A82" s="28"/>
      <c r="B82" s="28">
        <v>51</v>
      </c>
      <c r="C82" s="15" t="s">
        <v>189</v>
      </c>
      <c r="D82" s="16">
        <f>D81</f>
        <v>9860</v>
      </c>
      <c r="E82" s="16">
        <v>9959</v>
      </c>
      <c r="F82" s="17">
        <v>6.3</v>
      </c>
      <c r="G82" s="17"/>
      <c r="H82" s="29">
        <v>1</v>
      </c>
      <c r="I82" s="30"/>
      <c r="J82" s="16">
        <v>1.4</v>
      </c>
      <c r="K82" s="16">
        <v>1.68</v>
      </c>
      <c r="L82" s="16">
        <v>2.23</v>
      </c>
      <c r="M82" s="18">
        <v>2.57</v>
      </c>
      <c r="N82" s="21">
        <v>0</v>
      </c>
      <c r="O82" s="19">
        <f t="shared" si="521"/>
        <v>0</v>
      </c>
      <c r="P82" s="21">
        <v>0</v>
      </c>
      <c r="Q82" s="19">
        <f t="shared" si="522"/>
        <v>0</v>
      </c>
      <c r="R82" s="20"/>
      <c r="S82" s="19">
        <f t="shared" si="523"/>
        <v>0</v>
      </c>
      <c r="T82" s="21"/>
      <c r="U82" s="19">
        <f t="shared" si="524"/>
        <v>0</v>
      </c>
      <c r="V82" s="21">
        <v>0</v>
      </c>
      <c r="W82" s="19">
        <f t="shared" si="525"/>
        <v>0</v>
      </c>
      <c r="X82" s="21">
        <v>0</v>
      </c>
      <c r="Y82" s="19">
        <f t="shared" si="526"/>
        <v>0</v>
      </c>
      <c r="Z82" s="21"/>
      <c r="AA82" s="19">
        <f t="shared" si="527"/>
        <v>0</v>
      </c>
      <c r="AB82" s="21">
        <v>0</v>
      </c>
      <c r="AC82" s="19">
        <f t="shared" si="528"/>
        <v>0</v>
      </c>
      <c r="AD82" s="20"/>
      <c r="AE82" s="19">
        <f t="shared" si="529"/>
        <v>0</v>
      </c>
      <c r="AF82" s="21">
        <v>0</v>
      </c>
      <c r="AG82" s="19">
        <f t="shared" si="530"/>
        <v>0</v>
      </c>
      <c r="AH82" s="21">
        <v>0</v>
      </c>
      <c r="AI82" s="19">
        <f t="shared" si="531"/>
        <v>0</v>
      </c>
      <c r="AJ82" s="21"/>
      <c r="AK82" s="19">
        <f t="shared" si="532"/>
        <v>0</v>
      </c>
      <c r="AL82" s="21">
        <v>0</v>
      </c>
      <c r="AM82" s="19">
        <f t="shared" si="533"/>
        <v>0</v>
      </c>
      <c r="AN82" s="21">
        <v>0</v>
      </c>
      <c r="AO82" s="19">
        <f t="shared" si="534"/>
        <v>0</v>
      </c>
      <c r="AP82" s="21">
        <v>0</v>
      </c>
      <c r="AQ82" s="19">
        <f t="shared" si="535"/>
        <v>0</v>
      </c>
      <c r="AR82" s="21">
        <v>0</v>
      </c>
      <c r="AS82" s="19">
        <f t="shared" si="536"/>
        <v>0</v>
      </c>
      <c r="AT82" s="21">
        <v>2</v>
      </c>
      <c r="AU82" s="19">
        <f t="shared" si="537"/>
        <v>209240.38799999998</v>
      </c>
      <c r="AV82" s="21">
        <v>0</v>
      </c>
      <c r="AW82" s="19">
        <f t="shared" si="538"/>
        <v>0</v>
      </c>
      <c r="AX82" s="21">
        <v>0</v>
      </c>
      <c r="AY82" s="19">
        <f t="shared" si="539"/>
        <v>0</v>
      </c>
      <c r="AZ82" s="21">
        <v>0</v>
      </c>
      <c r="BA82" s="19">
        <f t="shared" si="540"/>
        <v>0</v>
      </c>
      <c r="BB82" s="21"/>
      <c r="BC82" s="19">
        <f t="shared" si="541"/>
        <v>0</v>
      </c>
      <c r="BD82" s="21"/>
      <c r="BE82" s="19">
        <f t="shared" si="542"/>
        <v>0</v>
      </c>
      <c r="BF82" s="21">
        <v>0</v>
      </c>
      <c r="BG82" s="19">
        <f t="shared" si="543"/>
        <v>0</v>
      </c>
      <c r="BH82" s="21">
        <v>0</v>
      </c>
      <c r="BI82" s="19">
        <f t="shared" si="544"/>
        <v>0</v>
      </c>
      <c r="BJ82" s="21">
        <v>0</v>
      </c>
      <c r="BK82" s="19">
        <f t="shared" si="545"/>
        <v>0</v>
      </c>
      <c r="BL82" s="21">
        <v>0</v>
      </c>
      <c r="BM82" s="19">
        <f t="shared" si="546"/>
        <v>0</v>
      </c>
      <c r="BN82" s="21"/>
      <c r="BO82" s="19">
        <f t="shared" si="547"/>
        <v>0</v>
      </c>
      <c r="BP82" s="21"/>
      <c r="BQ82" s="19">
        <f t="shared" si="548"/>
        <v>0</v>
      </c>
      <c r="BR82" s="21">
        <v>0</v>
      </c>
      <c r="BS82" s="19">
        <f t="shared" si="549"/>
        <v>0</v>
      </c>
      <c r="BT82" s="21">
        <v>0</v>
      </c>
      <c r="BU82" s="19">
        <f t="shared" si="550"/>
        <v>0</v>
      </c>
      <c r="BV82" s="21">
        <v>0</v>
      </c>
      <c r="BW82" s="19">
        <f t="shared" si="551"/>
        <v>0</v>
      </c>
      <c r="BX82" s="19">
        <v>0</v>
      </c>
      <c r="BY82" s="21">
        <v>0</v>
      </c>
      <c r="BZ82" s="19">
        <f t="shared" si="552"/>
        <v>0</v>
      </c>
      <c r="CA82" s="21"/>
      <c r="CB82" s="19">
        <f t="shared" si="553"/>
        <v>0</v>
      </c>
      <c r="CC82" s="21">
        <v>0</v>
      </c>
      <c r="CD82" s="19">
        <f t="shared" si="554"/>
        <v>0</v>
      </c>
      <c r="CE82" s="21">
        <v>0</v>
      </c>
      <c r="CF82" s="19">
        <f t="shared" si="555"/>
        <v>0</v>
      </c>
      <c r="CG82" s="21">
        <v>0</v>
      </c>
      <c r="CH82" s="19">
        <f t="shared" si="556"/>
        <v>0</v>
      </c>
      <c r="CI82" s="21"/>
      <c r="CJ82" s="19">
        <f t="shared" si="557"/>
        <v>0</v>
      </c>
      <c r="CK82" s="21">
        <v>0</v>
      </c>
      <c r="CL82" s="19">
        <f t="shared" si="558"/>
        <v>0</v>
      </c>
      <c r="CM82" s="21"/>
      <c r="CN82" s="19">
        <f t="shared" si="559"/>
        <v>0</v>
      </c>
      <c r="CO82" s="21">
        <v>0</v>
      </c>
      <c r="CP82" s="19">
        <f t="shared" si="560"/>
        <v>0</v>
      </c>
      <c r="CQ82" s="21">
        <v>0</v>
      </c>
      <c r="CR82" s="19">
        <f t="shared" si="561"/>
        <v>0</v>
      </c>
      <c r="CS82" s="21">
        <v>0</v>
      </c>
      <c r="CT82" s="19">
        <f t="shared" si="562"/>
        <v>0</v>
      </c>
      <c r="CU82" s="19"/>
      <c r="CV82" s="19"/>
      <c r="CW82" s="19"/>
      <c r="CX82" s="19"/>
      <c r="CY82" s="55">
        <f t="shared" si="520"/>
        <v>2</v>
      </c>
      <c r="CZ82" s="55">
        <f t="shared" si="520"/>
        <v>209240.38799999998</v>
      </c>
      <c r="DF82" s="33"/>
    </row>
    <row r="83" spans="1:110" ht="90" x14ac:dyDescent="0.25">
      <c r="A83" s="28"/>
      <c r="B83" s="28">
        <v>52</v>
      </c>
      <c r="C83" s="22" t="s">
        <v>190</v>
      </c>
      <c r="D83" s="16">
        <f>D82</f>
        <v>9860</v>
      </c>
      <c r="E83" s="16">
        <v>9959</v>
      </c>
      <c r="F83" s="17">
        <v>3.73</v>
      </c>
      <c r="G83" s="17"/>
      <c r="H83" s="29">
        <v>1</v>
      </c>
      <c r="I83" s="30"/>
      <c r="J83" s="16">
        <v>1.4</v>
      </c>
      <c r="K83" s="16">
        <v>1.68</v>
      </c>
      <c r="L83" s="16">
        <v>2.23</v>
      </c>
      <c r="M83" s="18">
        <v>2.57</v>
      </c>
      <c r="N83" s="21">
        <v>0</v>
      </c>
      <c r="O83" s="19">
        <f t="shared" si="521"/>
        <v>0</v>
      </c>
      <c r="P83" s="21">
        <v>0</v>
      </c>
      <c r="Q83" s="19">
        <f t="shared" si="522"/>
        <v>0</v>
      </c>
      <c r="R83" s="20"/>
      <c r="S83" s="19">
        <f t="shared" si="523"/>
        <v>0</v>
      </c>
      <c r="T83" s="21"/>
      <c r="U83" s="19">
        <f t="shared" si="524"/>
        <v>0</v>
      </c>
      <c r="V83" s="21">
        <v>0</v>
      </c>
      <c r="W83" s="19">
        <f t="shared" si="525"/>
        <v>0</v>
      </c>
      <c r="X83" s="21">
        <v>0</v>
      </c>
      <c r="Y83" s="19">
        <f t="shared" si="526"/>
        <v>0</v>
      </c>
      <c r="Z83" s="21"/>
      <c r="AA83" s="19">
        <f t="shared" si="527"/>
        <v>0</v>
      </c>
      <c r="AB83" s="21">
        <v>0</v>
      </c>
      <c r="AC83" s="19">
        <f t="shared" si="528"/>
        <v>0</v>
      </c>
      <c r="AD83" s="20"/>
      <c r="AE83" s="19">
        <f t="shared" si="529"/>
        <v>0</v>
      </c>
      <c r="AF83" s="21">
        <v>0</v>
      </c>
      <c r="AG83" s="19">
        <f t="shared" si="530"/>
        <v>0</v>
      </c>
      <c r="AH83" s="21">
        <v>0</v>
      </c>
      <c r="AI83" s="19">
        <f t="shared" si="531"/>
        <v>0</v>
      </c>
      <c r="AJ83" s="21"/>
      <c r="AK83" s="19">
        <f t="shared" si="532"/>
        <v>0</v>
      </c>
      <c r="AL83" s="21">
        <v>0</v>
      </c>
      <c r="AM83" s="19">
        <f t="shared" si="533"/>
        <v>0</v>
      </c>
      <c r="AN83" s="21">
        <v>0</v>
      </c>
      <c r="AO83" s="19">
        <f t="shared" si="534"/>
        <v>0</v>
      </c>
      <c r="AP83" s="21">
        <v>0</v>
      </c>
      <c r="AQ83" s="19">
        <f t="shared" si="535"/>
        <v>0</v>
      </c>
      <c r="AR83" s="21">
        <v>0</v>
      </c>
      <c r="AS83" s="19">
        <f t="shared" si="536"/>
        <v>0</v>
      </c>
      <c r="AT83" s="21">
        <v>50</v>
      </c>
      <c r="AU83" s="19">
        <f t="shared" si="537"/>
        <v>3097089.87</v>
      </c>
      <c r="AV83" s="21">
        <v>0</v>
      </c>
      <c r="AW83" s="19">
        <f t="shared" si="538"/>
        <v>0</v>
      </c>
      <c r="AX83" s="21">
        <v>0</v>
      </c>
      <c r="AY83" s="19">
        <f t="shared" si="539"/>
        <v>0</v>
      </c>
      <c r="AZ83" s="21"/>
      <c r="BA83" s="19">
        <f t="shared" si="540"/>
        <v>0</v>
      </c>
      <c r="BB83" s="21"/>
      <c r="BC83" s="19">
        <f t="shared" si="541"/>
        <v>0</v>
      </c>
      <c r="BD83" s="21"/>
      <c r="BE83" s="19">
        <f t="shared" si="542"/>
        <v>0</v>
      </c>
      <c r="BF83" s="21">
        <v>0</v>
      </c>
      <c r="BG83" s="19">
        <f t="shared" si="543"/>
        <v>0</v>
      </c>
      <c r="BH83" s="21">
        <v>0</v>
      </c>
      <c r="BI83" s="19">
        <f t="shared" si="544"/>
        <v>0</v>
      </c>
      <c r="BJ83" s="21">
        <v>0</v>
      </c>
      <c r="BK83" s="19">
        <f t="shared" si="545"/>
        <v>0</v>
      </c>
      <c r="BL83" s="21">
        <v>0</v>
      </c>
      <c r="BM83" s="19">
        <f t="shared" si="546"/>
        <v>0</v>
      </c>
      <c r="BN83" s="21"/>
      <c r="BO83" s="19">
        <f t="shared" si="547"/>
        <v>0</v>
      </c>
      <c r="BP83" s="21"/>
      <c r="BQ83" s="19">
        <f t="shared" si="548"/>
        <v>0</v>
      </c>
      <c r="BR83" s="21">
        <v>0</v>
      </c>
      <c r="BS83" s="19">
        <f t="shared" si="549"/>
        <v>0</v>
      </c>
      <c r="BT83" s="21">
        <v>0</v>
      </c>
      <c r="BU83" s="19">
        <f t="shared" si="550"/>
        <v>0</v>
      </c>
      <c r="BV83" s="21">
        <v>0</v>
      </c>
      <c r="BW83" s="19">
        <f t="shared" si="551"/>
        <v>0</v>
      </c>
      <c r="BX83" s="19">
        <v>0</v>
      </c>
      <c r="BY83" s="21">
        <v>0</v>
      </c>
      <c r="BZ83" s="19">
        <f t="shared" si="552"/>
        <v>0</v>
      </c>
      <c r="CA83" s="21"/>
      <c r="CB83" s="19">
        <f t="shared" si="553"/>
        <v>0</v>
      </c>
      <c r="CC83" s="21">
        <v>0</v>
      </c>
      <c r="CD83" s="19">
        <f t="shared" si="554"/>
        <v>0</v>
      </c>
      <c r="CE83" s="21">
        <v>0</v>
      </c>
      <c r="CF83" s="19">
        <f t="shared" si="555"/>
        <v>0</v>
      </c>
      <c r="CG83" s="21">
        <v>0</v>
      </c>
      <c r="CH83" s="19">
        <f t="shared" si="556"/>
        <v>0</v>
      </c>
      <c r="CI83" s="21"/>
      <c r="CJ83" s="19">
        <f t="shared" si="557"/>
        <v>0</v>
      </c>
      <c r="CK83" s="21">
        <v>0</v>
      </c>
      <c r="CL83" s="19">
        <f t="shared" si="558"/>
        <v>0</v>
      </c>
      <c r="CM83" s="21"/>
      <c r="CN83" s="19">
        <f t="shared" si="559"/>
        <v>0</v>
      </c>
      <c r="CO83" s="21">
        <v>0</v>
      </c>
      <c r="CP83" s="19">
        <f t="shared" si="560"/>
        <v>0</v>
      </c>
      <c r="CQ83" s="21">
        <v>0</v>
      </c>
      <c r="CR83" s="19">
        <f t="shared" si="561"/>
        <v>0</v>
      </c>
      <c r="CS83" s="21">
        <v>0</v>
      </c>
      <c r="CT83" s="19">
        <f t="shared" si="562"/>
        <v>0</v>
      </c>
      <c r="CU83" s="19"/>
      <c r="CV83" s="19"/>
      <c r="CW83" s="19"/>
      <c r="CX83" s="19"/>
      <c r="CY83" s="55">
        <f t="shared" si="520"/>
        <v>50</v>
      </c>
      <c r="CZ83" s="55">
        <f t="shared" si="520"/>
        <v>3097089.87</v>
      </c>
      <c r="DF83" s="33"/>
    </row>
    <row r="84" spans="1:110" ht="60" x14ac:dyDescent="0.25">
      <c r="A84" s="28"/>
      <c r="B84" s="28">
        <v>53</v>
      </c>
      <c r="C84" s="22" t="s">
        <v>191</v>
      </c>
      <c r="D84" s="16">
        <f>D83</f>
        <v>9860</v>
      </c>
      <c r="E84" s="16">
        <v>9959</v>
      </c>
      <c r="F84" s="17">
        <v>5.0999999999999996</v>
      </c>
      <c r="G84" s="17"/>
      <c r="H84" s="29">
        <v>1</v>
      </c>
      <c r="I84" s="30"/>
      <c r="J84" s="16">
        <v>1.4</v>
      </c>
      <c r="K84" s="16">
        <v>1.68</v>
      </c>
      <c r="L84" s="16">
        <v>2.23</v>
      </c>
      <c r="M84" s="18">
        <v>2.57</v>
      </c>
      <c r="N84" s="21"/>
      <c r="O84" s="19">
        <f t="shared" si="521"/>
        <v>0</v>
      </c>
      <c r="P84" s="21"/>
      <c r="Q84" s="19">
        <f t="shared" si="522"/>
        <v>0</v>
      </c>
      <c r="R84" s="20"/>
      <c r="S84" s="19">
        <f t="shared" si="523"/>
        <v>0</v>
      </c>
      <c r="T84" s="21"/>
      <c r="U84" s="19">
        <f t="shared" si="524"/>
        <v>0</v>
      </c>
      <c r="V84" s="21"/>
      <c r="W84" s="19">
        <f t="shared" si="525"/>
        <v>0</v>
      </c>
      <c r="X84" s="21"/>
      <c r="Y84" s="19">
        <f t="shared" si="526"/>
        <v>0</v>
      </c>
      <c r="Z84" s="21"/>
      <c r="AA84" s="19">
        <f t="shared" si="527"/>
        <v>0</v>
      </c>
      <c r="AB84" s="21"/>
      <c r="AC84" s="19">
        <f t="shared" si="528"/>
        <v>0</v>
      </c>
      <c r="AD84" s="20"/>
      <c r="AE84" s="19">
        <f t="shared" si="529"/>
        <v>0</v>
      </c>
      <c r="AF84" s="21"/>
      <c r="AG84" s="19">
        <f t="shared" si="530"/>
        <v>0</v>
      </c>
      <c r="AH84" s="21"/>
      <c r="AI84" s="19">
        <f t="shared" si="531"/>
        <v>0</v>
      </c>
      <c r="AJ84" s="21"/>
      <c r="AK84" s="19">
        <f t="shared" si="532"/>
        <v>0</v>
      </c>
      <c r="AL84" s="21"/>
      <c r="AM84" s="19">
        <f t="shared" si="533"/>
        <v>0</v>
      </c>
      <c r="AN84" s="21"/>
      <c r="AO84" s="19">
        <f t="shared" si="534"/>
        <v>0</v>
      </c>
      <c r="AP84" s="21"/>
      <c r="AQ84" s="19">
        <f t="shared" si="535"/>
        <v>0</v>
      </c>
      <c r="AR84" s="21"/>
      <c r="AS84" s="19">
        <f t="shared" si="536"/>
        <v>0</v>
      </c>
      <c r="AT84" s="21">
        <v>100</v>
      </c>
      <c r="AU84" s="19">
        <f t="shared" si="537"/>
        <v>8469253.7999999989</v>
      </c>
      <c r="AV84" s="21"/>
      <c r="AW84" s="19">
        <f t="shared" si="538"/>
        <v>0</v>
      </c>
      <c r="AX84" s="21"/>
      <c r="AY84" s="19">
        <f t="shared" si="539"/>
        <v>0</v>
      </c>
      <c r="AZ84" s="21"/>
      <c r="BA84" s="19">
        <f t="shared" si="540"/>
        <v>0</v>
      </c>
      <c r="BB84" s="21"/>
      <c r="BC84" s="19">
        <f t="shared" si="541"/>
        <v>0</v>
      </c>
      <c r="BD84" s="21"/>
      <c r="BE84" s="19">
        <f t="shared" si="542"/>
        <v>0</v>
      </c>
      <c r="BF84" s="21"/>
      <c r="BG84" s="19">
        <f t="shared" si="543"/>
        <v>0</v>
      </c>
      <c r="BH84" s="21"/>
      <c r="BI84" s="19">
        <f t="shared" si="544"/>
        <v>0</v>
      </c>
      <c r="BJ84" s="21"/>
      <c r="BK84" s="19">
        <f t="shared" si="545"/>
        <v>0</v>
      </c>
      <c r="BL84" s="21"/>
      <c r="BM84" s="19">
        <f t="shared" si="546"/>
        <v>0</v>
      </c>
      <c r="BN84" s="21"/>
      <c r="BO84" s="19">
        <f t="shared" si="547"/>
        <v>0</v>
      </c>
      <c r="BP84" s="21"/>
      <c r="BQ84" s="19">
        <f t="shared" si="548"/>
        <v>0</v>
      </c>
      <c r="BR84" s="21"/>
      <c r="BS84" s="19">
        <f t="shared" si="549"/>
        <v>0</v>
      </c>
      <c r="BT84" s="21"/>
      <c r="BU84" s="19">
        <f t="shared" si="550"/>
        <v>0</v>
      </c>
      <c r="BV84" s="21"/>
      <c r="BW84" s="19">
        <f t="shared" si="551"/>
        <v>0</v>
      </c>
      <c r="BX84" s="19">
        <v>0</v>
      </c>
      <c r="BY84" s="21"/>
      <c r="BZ84" s="19">
        <f t="shared" si="552"/>
        <v>0</v>
      </c>
      <c r="CA84" s="21"/>
      <c r="CB84" s="19">
        <f t="shared" si="553"/>
        <v>0</v>
      </c>
      <c r="CC84" s="21"/>
      <c r="CD84" s="19">
        <f t="shared" si="554"/>
        <v>0</v>
      </c>
      <c r="CE84" s="21"/>
      <c r="CF84" s="19">
        <f t="shared" si="555"/>
        <v>0</v>
      </c>
      <c r="CG84" s="21"/>
      <c r="CH84" s="19">
        <f t="shared" si="556"/>
        <v>0</v>
      </c>
      <c r="CI84" s="21"/>
      <c r="CJ84" s="19">
        <f t="shared" si="557"/>
        <v>0</v>
      </c>
      <c r="CK84" s="21"/>
      <c r="CL84" s="19">
        <f t="shared" si="558"/>
        <v>0</v>
      </c>
      <c r="CM84" s="21"/>
      <c r="CN84" s="19">
        <f t="shared" si="559"/>
        <v>0</v>
      </c>
      <c r="CO84" s="21"/>
      <c r="CP84" s="19">
        <f t="shared" si="560"/>
        <v>0</v>
      </c>
      <c r="CQ84" s="21"/>
      <c r="CR84" s="19">
        <f t="shared" si="561"/>
        <v>0</v>
      </c>
      <c r="CS84" s="21"/>
      <c r="CT84" s="19">
        <f t="shared" si="562"/>
        <v>0</v>
      </c>
      <c r="CU84" s="19"/>
      <c r="CV84" s="19"/>
      <c r="CW84" s="19"/>
      <c r="CX84" s="19"/>
      <c r="CY84" s="55">
        <f t="shared" si="520"/>
        <v>100</v>
      </c>
      <c r="CZ84" s="55">
        <f t="shared" si="520"/>
        <v>8469253.7999999989</v>
      </c>
      <c r="DF84" s="33"/>
    </row>
    <row r="85" spans="1:110" ht="60" x14ac:dyDescent="0.25">
      <c r="A85" s="28"/>
      <c r="B85" s="28">
        <v>54</v>
      </c>
      <c r="C85" s="15" t="s">
        <v>192</v>
      </c>
      <c r="D85" s="16">
        <f>D84</f>
        <v>9860</v>
      </c>
      <c r="E85" s="16">
        <v>9959</v>
      </c>
      <c r="F85" s="29">
        <v>14.41</v>
      </c>
      <c r="G85" s="29"/>
      <c r="H85" s="29">
        <v>1</v>
      </c>
      <c r="I85" s="30"/>
      <c r="J85" s="16">
        <v>1.4</v>
      </c>
      <c r="K85" s="16">
        <v>1.68</v>
      </c>
      <c r="L85" s="16">
        <v>2.23</v>
      </c>
      <c r="M85" s="18">
        <v>2.57</v>
      </c>
      <c r="N85" s="27"/>
      <c r="O85" s="19">
        <f t="shared" si="521"/>
        <v>0</v>
      </c>
      <c r="P85" s="27"/>
      <c r="Q85" s="19">
        <f t="shared" si="522"/>
        <v>0</v>
      </c>
      <c r="R85" s="20"/>
      <c r="S85" s="19">
        <f t="shared" si="523"/>
        <v>0</v>
      </c>
      <c r="T85" s="27"/>
      <c r="U85" s="19">
        <f t="shared" si="524"/>
        <v>0</v>
      </c>
      <c r="V85" s="27"/>
      <c r="W85" s="19">
        <f t="shared" si="525"/>
        <v>0</v>
      </c>
      <c r="X85" s="27"/>
      <c r="Y85" s="19">
        <f t="shared" si="526"/>
        <v>0</v>
      </c>
      <c r="Z85" s="21"/>
      <c r="AA85" s="19">
        <f t="shared" si="527"/>
        <v>0</v>
      </c>
      <c r="AB85" s="27"/>
      <c r="AC85" s="19">
        <f t="shared" si="528"/>
        <v>0</v>
      </c>
      <c r="AD85" s="20"/>
      <c r="AE85" s="19">
        <f t="shared" si="529"/>
        <v>0</v>
      </c>
      <c r="AF85" s="27"/>
      <c r="AG85" s="19">
        <f t="shared" si="530"/>
        <v>0</v>
      </c>
      <c r="AH85" s="27"/>
      <c r="AI85" s="19">
        <f t="shared" si="531"/>
        <v>0</v>
      </c>
      <c r="AJ85" s="27"/>
      <c r="AK85" s="19">
        <f t="shared" si="532"/>
        <v>0</v>
      </c>
      <c r="AL85" s="27"/>
      <c r="AM85" s="19">
        <f t="shared" si="533"/>
        <v>0</v>
      </c>
      <c r="AN85" s="27"/>
      <c r="AO85" s="19">
        <f t="shared" si="534"/>
        <v>0</v>
      </c>
      <c r="AP85" s="27"/>
      <c r="AQ85" s="19">
        <f t="shared" si="535"/>
        <v>0</v>
      </c>
      <c r="AR85" s="27"/>
      <c r="AS85" s="19">
        <f t="shared" si="536"/>
        <v>0</v>
      </c>
      <c r="AT85" s="27">
        <v>17</v>
      </c>
      <c r="AU85" s="19">
        <f t="shared" si="537"/>
        <v>4068064.9085999997</v>
      </c>
      <c r="AV85" s="27"/>
      <c r="AW85" s="19">
        <f t="shared" si="538"/>
        <v>0</v>
      </c>
      <c r="AX85" s="27"/>
      <c r="AY85" s="19">
        <f t="shared" si="539"/>
        <v>0</v>
      </c>
      <c r="AZ85" s="27"/>
      <c r="BA85" s="19">
        <f t="shared" si="540"/>
        <v>0</v>
      </c>
      <c r="BB85" s="27"/>
      <c r="BC85" s="19">
        <f t="shared" si="541"/>
        <v>0</v>
      </c>
      <c r="BD85" s="27"/>
      <c r="BE85" s="19">
        <f t="shared" si="542"/>
        <v>0</v>
      </c>
      <c r="BF85" s="27"/>
      <c r="BG85" s="19">
        <f t="shared" si="543"/>
        <v>0</v>
      </c>
      <c r="BH85" s="27"/>
      <c r="BI85" s="19">
        <f t="shared" si="544"/>
        <v>0</v>
      </c>
      <c r="BJ85" s="27"/>
      <c r="BK85" s="19">
        <f t="shared" si="545"/>
        <v>0</v>
      </c>
      <c r="BL85" s="27"/>
      <c r="BM85" s="19">
        <f t="shared" si="546"/>
        <v>0</v>
      </c>
      <c r="BN85" s="27"/>
      <c r="BO85" s="19">
        <f t="shared" si="547"/>
        <v>0</v>
      </c>
      <c r="BP85" s="27"/>
      <c r="BQ85" s="19">
        <f t="shared" si="548"/>
        <v>0</v>
      </c>
      <c r="BR85" s="27"/>
      <c r="BS85" s="19">
        <f t="shared" si="549"/>
        <v>0</v>
      </c>
      <c r="BT85" s="27"/>
      <c r="BU85" s="19">
        <f t="shared" si="550"/>
        <v>0</v>
      </c>
      <c r="BV85" s="27"/>
      <c r="BW85" s="19">
        <f t="shared" si="551"/>
        <v>0</v>
      </c>
      <c r="BX85" s="23">
        <v>0</v>
      </c>
      <c r="BY85" s="27"/>
      <c r="BZ85" s="19">
        <f t="shared" si="552"/>
        <v>0</v>
      </c>
      <c r="CA85" s="27"/>
      <c r="CB85" s="19">
        <f t="shared" si="553"/>
        <v>0</v>
      </c>
      <c r="CC85" s="27"/>
      <c r="CD85" s="19">
        <f t="shared" si="554"/>
        <v>0</v>
      </c>
      <c r="CE85" s="27"/>
      <c r="CF85" s="19">
        <f t="shared" si="555"/>
        <v>0</v>
      </c>
      <c r="CG85" s="27"/>
      <c r="CH85" s="19">
        <f t="shared" si="556"/>
        <v>0</v>
      </c>
      <c r="CI85" s="27"/>
      <c r="CJ85" s="19">
        <f t="shared" si="557"/>
        <v>0</v>
      </c>
      <c r="CK85" s="27"/>
      <c r="CL85" s="19">
        <f t="shared" si="558"/>
        <v>0</v>
      </c>
      <c r="CM85" s="27"/>
      <c r="CN85" s="19">
        <f t="shared" si="559"/>
        <v>0</v>
      </c>
      <c r="CO85" s="27"/>
      <c r="CP85" s="19">
        <f t="shared" si="560"/>
        <v>0</v>
      </c>
      <c r="CQ85" s="27"/>
      <c r="CR85" s="19">
        <f t="shared" si="561"/>
        <v>0</v>
      </c>
      <c r="CS85" s="27"/>
      <c r="CT85" s="19">
        <f t="shared" si="562"/>
        <v>0</v>
      </c>
      <c r="CU85" s="19"/>
      <c r="CV85" s="19"/>
      <c r="CW85" s="19"/>
      <c r="CX85" s="19"/>
      <c r="CY85" s="55">
        <f t="shared" si="520"/>
        <v>17</v>
      </c>
      <c r="CZ85" s="55">
        <f t="shared" si="520"/>
        <v>4068064.9085999997</v>
      </c>
      <c r="DF85" s="33"/>
    </row>
    <row r="86" spans="1:110" x14ac:dyDescent="0.25">
      <c r="A86" s="71">
        <v>20</v>
      </c>
      <c r="B86" s="71"/>
      <c r="C86" s="79" t="s">
        <v>193</v>
      </c>
      <c r="D86" s="81"/>
      <c r="E86" s="81">
        <v>9959</v>
      </c>
      <c r="F86" s="82">
        <v>0.98</v>
      </c>
      <c r="G86" s="82"/>
      <c r="H86" s="87"/>
      <c r="I86" s="88"/>
      <c r="J86" s="81"/>
      <c r="K86" s="81"/>
      <c r="L86" s="81"/>
      <c r="M86" s="85">
        <v>2.57</v>
      </c>
      <c r="N86" s="89">
        <f t="shared" ref="N86:BY86" si="563">SUM(N87:N92)</f>
        <v>0</v>
      </c>
      <c r="O86" s="89">
        <f t="shared" si="563"/>
        <v>0</v>
      </c>
      <c r="P86" s="89">
        <f t="shared" si="563"/>
        <v>102</v>
      </c>
      <c r="Q86" s="89">
        <f t="shared" si="563"/>
        <v>1055058.676</v>
      </c>
      <c r="R86" s="89">
        <f t="shared" si="563"/>
        <v>0</v>
      </c>
      <c r="S86" s="89">
        <f t="shared" si="563"/>
        <v>0</v>
      </c>
      <c r="T86" s="89">
        <f t="shared" si="563"/>
        <v>0</v>
      </c>
      <c r="U86" s="89">
        <f t="shared" si="563"/>
        <v>0</v>
      </c>
      <c r="V86" s="89">
        <f t="shared" si="563"/>
        <v>0</v>
      </c>
      <c r="W86" s="89">
        <f t="shared" si="563"/>
        <v>0</v>
      </c>
      <c r="X86" s="89">
        <f t="shared" si="563"/>
        <v>40</v>
      </c>
      <c r="Y86" s="89">
        <f t="shared" si="563"/>
        <v>420141.41399999999</v>
      </c>
      <c r="Z86" s="89">
        <f t="shared" si="563"/>
        <v>0</v>
      </c>
      <c r="AA86" s="89">
        <f t="shared" si="563"/>
        <v>0</v>
      </c>
      <c r="AB86" s="89">
        <f t="shared" si="563"/>
        <v>0</v>
      </c>
      <c r="AC86" s="89">
        <f t="shared" si="563"/>
        <v>0</v>
      </c>
      <c r="AD86" s="89">
        <f t="shared" si="563"/>
        <v>0</v>
      </c>
      <c r="AE86" s="89">
        <f t="shared" si="563"/>
        <v>0</v>
      </c>
      <c r="AF86" s="89">
        <f t="shared" si="563"/>
        <v>468</v>
      </c>
      <c r="AG86" s="89">
        <f t="shared" si="563"/>
        <v>6127754.2200000007</v>
      </c>
      <c r="AH86" s="89">
        <f t="shared" si="563"/>
        <v>0</v>
      </c>
      <c r="AI86" s="89">
        <f t="shared" si="563"/>
        <v>0</v>
      </c>
      <c r="AJ86" s="89">
        <f t="shared" si="563"/>
        <v>0</v>
      </c>
      <c r="AK86" s="89">
        <f t="shared" si="563"/>
        <v>0</v>
      </c>
      <c r="AL86" s="89">
        <f t="shared" si="563"/>
        <v>0</v>
      </c>
      <c r="AM86" s="89">
        <f t="shared" si="563"/>
        <v>0</v>
      </c>
      <c r="AN86" s="89">
        <f t="shared" si="563"/>
        <v>0</v>
      </c>
      <c r="AO86" s="89">
        <f t="shared" si="563"/>
        <v>0</v>
      </c>
      <c r="AP86" s="89">
        <f t="shared" si="563"/>
        <v>650</v>
      </c>
      <c r="AQ86" s="89">
        <f t="shared" si="563"/>
        <v>10721743.183200002</v>
      </c>
      <c r="AR86" s="89">
        <f t="shared" si="563"/>
        <v>1</v>
      </c>
      <c r="AS86" s="89">
        <f t="shared" si="563"/>
        <v>12288.7212</v>
      </c>
      <c r="AT86" s="89">
        <f t="shared" si="563"/>
        <v>0</v>
      </c>
      <c r="AU86" s="89">
        <f t="shared" si="563"/>
        <v>0</v>
      </c>
      <c r="AV86" s="89">
        <f t="shared" si="563"/>
        <v>20</v>
      </c>
      <c r="AW86" s="89">
        <f t="shared" si="563"/>
        <v>245774.424</v>
      </c>
      <c r="AX86" s="89">
        <f t="shared" si="563"/>
        <v>0</v>
      </c>
      <c r="AY86" s="89">
        <f t="shared" si="563"/>
        <v>0</v>
      </c>
      <c r="AZ86" s="89">
        <f t="shared" si="563"/>
        <v>0</v>
      </c>
      <c r="BA86" s="89">
        <f t="shared" si="563"/>
        <v>0</v>
      </c>
      <c r="BB86" s="89">
        <f t="shared" si="563"/>
        <v>0</v>
      </c>
      <c r="BC86" s="89">
        <f t="shared" si="563"/>
        <v>0</v>
      </c>
      <c r="BD86" s="89">
        <f t="shared" si="563"/>
        <v>0</v>
      </c>
      <c r="BE86" s="89">
        <f t="shared" si="563"/>
        <v>0</v>
      </c>
      <c r="BF86" s="89">
        <f t="shared" si="563"/>
        <v>0</v>
      </c>
      <c r="BG86" s="89">
        <f t="shared" si="563"/>
        <v>0</v>
      </c>
      <c r="BH86" s="89">
        <f t="shared" si="563"/>
        <v>0</v>
      </c>
      <c r="BI86" s="89">
        <f t="shared" si="563"/>
        <v>0</v>
      </c>
      <c r="BJ86" s="89">
        <f t="shared" si="563"/>
        <v>0</v>
      </c>
      <c r="BK86" s="89">
        <f t="shared" si="563"/>
        <v>0</v>
      </c>
      <c r="BL86" s="89">
        <f t="shared" si="563"/>
        <v>4</v>
      </c>
      <c r="BM86" s="89">
        <f t="shared" si="563"/>
        <v>49154.8848</v>
      </c>
      <c r="BN86" s="89">
        <f t="shared" si="563"/>
        <v>0</v>
      </c>
      <c r="BO86" s="89">
        <f t="shared" si="563"/>
        <v>0</v>
      </c>
      <c r="BP86" s="89">
        <f t="shared" si="563"/>
        <v>0</v>
      </c>
      <c r="BQ86" s="89">
        <f t="shared" si="563"/>
        <v>0</v>
      </c>
      <c r="BR86" s="89">
        <f t="shared" si="563"/>
        <v>0</v>
      </c>
      <c r="BS86" s="89">
        <f t="shared" si="563"/>
        <v>0</v>
      </c>
      <c r="BT86" s="89">
        <f t="shared" si="563"/>
        <v>0</v>
      </c>
      <c r="BU86" s="89">
        <f t="shared" si="563"/>
        <v>0</v>
      </c>
      <c r="BV86" s="89">
        <f t="shared" si="563"/>
        <v>0</v>
      </c>
      <c r="BW86" s="89">
        <f t="shared" si="563"/>
        <v>0</v>
      </c>
      <c r="BX86" s="50">
        <v>12</v>
      </c>
      <c r="BY86" s="89">
        <f t="shared" si="563"/>
        <v>10</v>
      </c>
      <c r="BZ86" s="89">
        <f t="shared" ref="BZ86:CZ86" si="564">SUM(BZ87:BZ92)</f>
        <v>122887.212</v>
      </c>
      <c r="CA86" s="89">
        <f t="shared" si="564"/>
        <v>0</v>
      </c>
      <c r="CB86" s="89">
        <f t="shared" si="564"/>
        <v>0</v>
      </c>
      <c r="CC86" s="89">
        <f t="shared" si="564"/>
        <v>72</v>
      </c>
      <c r="CD86" s="89">
        <f t="shared" si="564"/>
        <v>1012657.0524</v>
      </c>
      <c r="CE86" s="89">
        <f t="shared" si="564"/>
        <v>63</v>
      </c>
      <c r="CF86" s="89">
        <f t="shared" si="564"/>
        <v>774189.43559999997</v>
      </c>
      <c r="CG86" s="89">
        <f t="shared" si="564"/>
        <v>0</v>
      </c>
      <c r="CH86" s="89">
        <f t="shared" si="564"/>
        <v>0</v>
      </c>
      <c r="CI86" s="89">
        <f t="shared" si="564"/>
        <v>30</v>
      </c>
      <c r="CJ86" s="89">
        <f t="shared" si="564"/>
        <v>307218.02999999997</v>
      </c>
      <c r="CK86" s="89">
        <f t="shared" si="564"/>
        <v>10</v>
      </c>
      <c r="CL86" s="89">
        <f t="shared" si="564"/>
        <v>102406.01</v>
      </c>
      <c r="CM86" s="89">
        <f t="shared" si="564"/>
        <v>0</v>
      </c>
      <c r="CN86" s="89">
        <f t="shared" si="564"/>
        <v>0</v>
      </c>
      <c r="CO86" s="89">
        <f t="shared" si="564"/>
        <v>0</v>
      </c>
      <c r="CP86" s="89">
        <f t="shared" si="564"/>
        <v>0</v>
      </c>
      <c r="CQ86" s="89">
        <f t="shared" si="564"/>
        <v>0</v>
      </c>
      <c r="CR86" s="89">
        <f t="shared" si="564"/>
        <v>0</v>
      </c>
      <c r="CS86" s="89">
        <f t="shared" si="564"/>
        <v>15</v>
      </c>
      <c r="CT86" s="89">
        <f t="shared" si="564"/>
        <v>244677.21674999999</v>
      </c>
      <c r="CU86" s="89"/>
      <c r="CV86" s="89"/>
      <c r="CW86" s="89"/>
      <c r="CX86" s="89"/>
      <c r="CY86" s="89">
        <f t="shared" si="564"/>
        <v>1485</v>
      </c>
      <c r="CZ86" s="89">
        <f t="shared" si="564"/>
        <v>21195950.479949996</v>
      </c>
      <c r="DF86" s="33"/>
    </row>
    <row r="87" spans="1:110" x14ac:dyDescent="0.25">
      <c r="A87" s="28"/>
      <c r="B87" s="28">
        <v>55</v>
      </c>
      <c r="C87" s="15" t="s">
        <v>194</v>
      </c>
      <c r="D87" s="16">
        <f>D85</f>
        <v>9860</v>
      </c>
      <c r="E87" s="16">
        <v>9959</v>
      </c>
      <c r="F87" s="17">
        <v>0.74</v>
      </c>
      <c r="G87" s="17"/>
      <c r="H87" s="29">
        <v>1</v>
      </c>
      <c r="I87" s="30"/>
      <c r="J87" s="16">
        <v>1.4</v>
      </c>
      <c r="K87" s="16">
        <v>1.68</v>
      </c>
      <c r="L87" s="16">
        <v>2.23</v>
      </c>
      <c r="M87" s="18">
        <v>2.57</v>
      </c>
      <c r="N87" s="21"/>
      <c r="O87" s="19">
        <f t="shared" ref="O87:O92" si="565">SUM(N87/12*9*$D87*$F87*$H87*$J87*O$10)+SUM(N87/12*3*$E87*$F87*$H87*$J87*O$10)</f>
        <v>0</v>
      </c>
      <c r="P87" s="21">
        <v>100</v>
      </c>
      <c r="Q87" s="19">
        <f t="shared" ref="Q87:Q92" si="566">SUM(P87/12*9*$D87*$F87*$H87*$J87*Q$10)+SUM(P87/12*3*$E87*$F87*$H87*$J87*Q$10)</f>
        <v>1024060.1</v>
      </c>
      <c r="R87" s="20"/>
      <c r="S87" s="19">
        <f t="shared" ref="S87:S92" si="567">SUM(R87/12*9*$D87*$F87*$H87*$J87*S$10)+SUM(R87/12*3*$E87*$F87*$H87*$J87*S$10)</f>
        <v>0</v>
      </c>
      <c r="T87" s="21"/>
      <c r="U87" s="19">
        <f t="shared" ref="U87:U92" si="568">SUM(T87/12*9*$D87*$F87*$H87*$J87*U$10)+SUM(T87/12*3*$E87*$F87*$H87*$J87*U$10)</f>
        <v>0</v>
      </c>
      <c r="V87" s="21"/>
      <c r="W87" s="19">
        <f t="shared" ref="W87:W92" si="569">SUM(V87/12*9*$D87*$F87*$H87*$J87*W$10)+SUM(V87/12*3*$E87*$F87*$H87*$J87*W$10)</f>
        <v>0</v>
      </c>
      <c r="X87" s="21">
        <v>38</v>
      </c>
      <c r="Y87" s="19">
        <f t="shared" ref="Y87:Y92" si="570">SUM(X87/12*9*$D87*$F87*$H87*$J87*Y$10)+SUM(X87/12*3*$E87*$F87*$H87*$J87*Y$10)</f>
        <v>389142.83799999999</v>
      </c>
      <c r="Z87" s="21"/>
      <c r="AA87" s="19">
        <f t="shared" ref="AA87:AA92" si="571">SUM(Z87/12*9*$D87*$F87*$H87*$J87*AA$10)+SUM(Z87/12*3*$E87*$F87*$H87*$J87*AA$10)</f>
        <v>0</v>
      </c>
      <c r="AB87" s="21"/>
      <c r="AC87" s="19">
        <f t="shared" ref="AC87:AC92" si="572">SUM(AB87/12*9*$D87*$F87*$H87*$J87*AC$10)+SUM(AB87/12*3*$E87*$F87*$H87*$J87*AC$10)</f>
        <v>0</v>
      </c>
      <c r="AD87" s="20"/>
      <c r="AE87" s="19">
        <f t="shared" ref="AE87:AE92" si="573">SUM(AD87/12*9*$D87*$F87*$H87*$J87*AE$10)+SUM(AD87/12*3*$E87*$F87*$H87*$J87*AE$10)</f>
        <v>0</v>
      </c>
      <c r="AF87" s="21">
        <v>287</v>
      </c>
      <c r="AG87" s="19">
        <f t="shared" ref="AG87:AG92" si="574">SUM(AF87/12*9*$D87*$F87*$H87*$J87*AG$10)+SUM(AF87/12*3*$E87*$F87*$H87*$J87*AG$10)</f>
        <v>2939052.4870000002</v>
      </c>
      <c r="AH87" s="21"/>
      <c r="AI87" s="19">
        <f t="shared" ref="AI87:AI92" si="575">SUM(AH87/12*9*$D87*$F87*$H87*$J87*AI$10)+SUM(AH87/12*3*$E87*$F87*$H87*$J87*AI$10)</f>
        <v>0</v>
      </c>
      <c r="AJ87" s="21"/>
      <c r="AK87" s="19">
        <f t="shared" ref="AK87:AK92" si="576">SUM(AJ87/12*9*$D87*$F87*$H87*$J87*AK$10)+SUM(AJ87/12*3*$E87*$F87*$H87*$J87*AK$10)</f>
        <v>0</v>
      </c>
      <c r="AL87" s="21"/>
      <c r="AM87" s="19">
        <f t="shared" ref="AM87:AM92" si="577">SUM(AL87/12*9*$D87*$F87*$H87*$K87*AM$10)+SUM(AL87/12*3*$E87*$F87*$H87*$K87*AM$10)</f>
        <v>0</v>
      </c>
      <c r="AN87" s="21"/>
      <c r="AO87" s="19">
        <f t="shared" ref="AO87:AO92" si="578">SUM(AN87/12*9*$D87*$F87*$H87*$K87*AO$10)+SUM(AN87/12*3*$E87*$F87*$H87*$K87*AO$10)</f>
        <v>0</v>
      </c>
      <c r="AP87" s="31">
        <v>297</v>
      </c>
      <c r="AQ87" s="19">
        <f t="shared" ref="AQ87:AQ92" si="579">SUM(AP87/12*9*$D87*$F87*$H87*$K87*AQ$10)+SUM(AP87/12*3*$E87*$F87*$H87*$K87*AQ$10)</f>
        <v>3649750.1964000002</v>
      </c>
      <c r="AR87" s="21">
        <v>1</v>
      </c>
      <c r="AS87" s="19">
        <f t="shared" ref="AS87:AS92" si="580">SUM(AR87/12*9*$D87*$F87*$H87*$K87*AS$10)+SUM(AR87/12*3*$E87*$F87*$H87*$K87*AS$10)</f>
        <v>12288.7212</v>
      </c>
      <c r="AT87" s="21"/>
      <c r="AU87" s="19">
        <f t="shared" ref="AU87:AU92" si="581">SUM(AT87/12*9*$D87*$F87*$H87*$K87*AU$10)+SUM(AT87/12*3*$E87*$F87*$H87*$K87*AU$10)</f>
        <v>0</v>
      </c>
      <c r="AV87" s="31">
        <v>20</v>
      </c>
      <c r="AW87" s="19">
        <f t="shared" ref="AW87:AW92" si="582">SUM(AV87/12*9*$D87*$F87*$H87*$K87*AW$10)+SUM(AV87/12*3*$E87*$F87*$H87*$K87*AW$10)</f>
        <v>245774.424</v>
      </c>
      <c r="AX87" s="21"/>
      <c r="AY87" s="19">
        <f t="shared" ref="AY87:AY92" si="583">SUM(AX87/12*9*$D87*$F87*$H87*$K87*AY$10)+SUM(AX87/12*3*$E87*$F87*$H87*$K87*AY$10)</f>
        <v>0</v>
      </c>
      <c r="AZ87" s="21"/>
      <c r="BA87" s="19">
        <f t="shared" ref="BA87:BA92" si="584">SUM(AZ87/12*9*$D87*$F87*$H87*$J87*BA$10)+SUM(AZ87/12*3*$E87*$F87*$H87*$J87*BA$10)</f>
        <v>0</v>
      </c>
      <c r="BB87" s="21"/>
      <c r="BC87" s="19">
        <f t="shared" ref="BC87:BC92" si="585">SUM(BB87/12*9*$D87*$F87*$H87*$J87*BC$10)+SUM(BB87/12*3*$E87*$F87*$H87*$J87*BC$10)</f>
        <v>0</v>
      </c>
      <c r="BD87" s="21"/>
      <c r="BE87" s="19">
        <f t="shared" ref="BE87:BE92" si="586">SUM(BD87/12*9*$D87*$F87*$H87*$J87*BE$10)+SUM(BD87/12*3*$E87*$F87*$H87*$J87*BE$10)</f>
        <v>0</v>
      </c>
      <c r="BF87" s="21"/>
      <c r="BG87" s="19">
        <f t="shared" ref="BG87:BG92" si="587">SUM(BF87/12*9*$D87*$F87*$H87*$J87*BG$10)+SUM(BF87/12*3*$E87*$F87*$H87*$J87*BG$10)</f>
        <v>0</v>
      </c>
      <c r="BH87" s="21"/>
      <c r="BI87" s="19">
        <f t="shared" ref="BI87:BI92" si="588">SUM(BH87/12*9*$D87*$F87*$H87*$J87*BI$10)+SUM(BH87/12*3*$E87*$F87*$H87*$J87*BI$10)</f>
        <v>0</v>
      </c>
      <c r="BJ87" s="21"/>
      <c r="BK87" s="19">
        <f t="shared" ref="BK87:BK92" si="589">SUM(BJ87/12*9*$D87*$F87*$H87*$K87*BK$10)+SUM(BJ87/12*3*$E87*$F87*$H87*$K87*BK$10)</f>
        <v>0</v>
      </c>
      <c r="BL87" s="21">
        <v>4</v>
      </c>
      <c r="BM87" s="19">
        <f t="shared" ref="BM87:BM92" si="590">SUM(BL87/12*9*$D87*$F87*$H87*$K87*BM$10)+SUM(BL87/12*3*$E87*$F87*$H87*$K87*BM$10)</f>
        <v>49154.8848</v>
      </c>
      <c r="BN87" s="21"/>
      <c r="BO87" s="19">
        <f t="shared" ref="BO87:BO92" si="591">SUM(BN87/12*9*$D87*$F87*$H87*$J87*BO$10)+SUM(BN87/12*3*$E87*$F87*$H87*$J87*BO$10)</f>
        <v>0</v>
      </c>
      <c r="BP87" s="21"/>
      <c r="BQ87" s="19">
        <f t="shared" ref="BQ87:BQ92" si="592">SUM(BP87/12*9*$D87*$F87*$H87*$K87*BQ$10)+SUM(BP87/12*3*$E87*$F87*$H87*$K87*BQ$10)</f>
        <v>0</v>
      </c>
      <c r="BR87" s="21"/>
      <c r="BS87" s="19">
        <f t="shared" ref="BS87:BS92" si="593">SUM(BR87/12*9*$D87*$F87*$H87*$J87*BS$10)+SUM(BR87/12*3*$E87*$F87*$H87*$J87*BS$10)</f>
        <v>0</v>
      </c>
      <c r="BT87" s="21"/>
      <c r="BU87" s="19">
        <f t="shared" ref="BU87:BU92" si="594">SUM(BT87/12*9*$D87*$F87*$H87*$J87*BU$10)+SUM(BT87/12*3*$E87*$F87*$H87*$J87*BU$10)</f>
        <v>0</v>
      </c>
      <c r="BV87" s="31"/>
      <c r="BW87" s="19">
        <f t="shared" ref="BW87:BW92" si="595">SUM(BV87/12*9*$D87*$F87*$H87*$K87*BW$10)+SUM(BV87/12*3*$E87*$F87*$H87*$K87*BW$10)</f>
        <v>0</v>
      </c>
      <c r="BX87" s="19">
        <v>12</v>
      </c>
      <c r="BY87" s="21">
        <v>10</v>
      </c>
      <c r="BZ87" s="19">
        <f t="shared" ref="BZ87:BZ92" si="596">SUM(BY87/12*9*$D87*$F87*$H87*$K87*BZ$10)+SUM(BY87/12*3*$E87*$F87*$H87*$K87*BZ$10)</f>
        <v>122887.212</v>
      </c>
      <c r="CA87" s="21"/>
      <c r="CB87" s="19">
        <f t="shared" ref="CB87:CB92" si="597">SUM(CA87/12*9*$D87*$F87*$H87*$K87*CB$10)+SUM(CA87/12*3*$E87*$F87*$H87*$K87*CB$10)</f>
        <v>0</v>
      </c>
      <c r="CC87" s="31">
        <v>56</v>
      </c>
      <c r="CD87" s="19">
        <f t="shared" ref="CD87:CD92" si="598">SUM(CC87/12*9*$D87*$F87*$H87*$K87*CD$10)+SUM(CC87/12*3*$E87*$F87*$H87*$K87*CD$10)</f>
        <v>688168.3872</v>
      </c>
      <c r="CE87" s="21">
        <v>63</v>
      </c>
      <c r="CF87" s="19">
        <f t="shared" ref="CF87:CF92" si="599">SUM(CE87/12*9*$D87*$F87*$H87*$K87*CF$10)+SUM(CE87/12*3*$E87*$F87*$H87*$K87*CF$10)</f>
        <v>774189.43559999997</v>
      </c>
      <c r="CG87" s="21"/>
      <c r="CH87" s="19">
        <f t="shared" ref="CH87:CH92" si="600">SUM(CG87/12*9*$D87*$F87*$H87*$J87*CH$10)+SUM(CG87/12*3*$E87*$F87*$H87*$J87*CH$10)</f>
        <v>0</v>
      </c>
      <c r="CI87" s="21">
        <v>30</v>
      </c>
      <c r="CJ87" s="19">
        <f t="shared" ref="CJ87:CJ92" si="601">SUM(CI87/12*9*$D87*$F87*$H87*$J87*CJ$10)+SUM(CI87/12*3*$E87*$F87*$H87*$J87*CJ$10)</f>
        <v>307218.02999999997</v>
      </c>
      <c r="CK87" s="21">
        <v>10</v>
      </c>
      <c r="CL87" s="19">
        <f t="shared" ref="CL87:CL92" si="602">SUM(CK87/12*9*$D87*$F87*$H87*$J87*CL$10)+SUM(CK87/12*3*$E87*$F87*$H87*$J87*CL$10)</f>
        <v>102406.01</v>
      </c>
      <c r="CM87" s="21"/>
      <c r="CN87" s="19">
        <f t="shared" ref="CN87:CN92" si="603">SUM(CM87/12*9*$D87*$F87*$H87*$K87*CN$10)+SUM(CM87/12*3*$E87*$F87*$H87*$K87*CN$10)</f>
        <v>0</v>
      </c>
      <c r="CO87" s="21"/>
      <c r="CP87" s="19">
        <f t="shared" ref="CP87:CP92" si="604">SUM(CO87/12*9*$D87*$F87*$H87*$K87*CP$10)+SUM(CO87/12*3*$E87*$F87*$H87*$K87*CP$10)</f>
        <v>0</v>
      </c>
      <c r="CQ87" s="31"/>
      <c r="CR87" s="19">
        <f t="shared" ref="CR87:CR92" si="605">SUM(CQ87/12*9*$D87*$F87*$H87*$M87*CR$10)+SUM(CQ87/12*3*$E87*$F87*$H87*$M87*CR$10)</f>
        <v>0</v>
      </c>
      <c r="CS87" s="31">
        <v>15</v>
      </c>
      <c r="CT87" s="19">
        <f t="shared" ref="CT87:CT92" si="606">SUM(CS87/12*9*$D87*$F87*$H87*$L87*CT$10)+SUM(CS87/12*3*$E87*$F87*$H87*$L87*CT$10)</f>
        <v>244677.21674999999</v>
      </c>
      <c r="CU87" s="19"/>
      <c r="CV87" s="19"/>
      <c r="CW87" s="19"/>
      <c r="CX87" s="19"/>
      <c r="CY87" s="55">
        <f t="shared" ref="CY87:CZ92" si="607">SUM(AD87,R87,T87,AB87,N87,V87,P87,BF87,BT87,CG87,CK87,BH87,CI87,AF87,AZ87,BB87,AH87,BD87,BR87,AJ87,X87,CO87,BJ87,CM87,BL87,BY87,CC87,BV87,CA87,AL87,AN87,AP87,AR87,AT87,AX87,AV87,BP87,CS87,CQ87,CE87,Z87,BN87)</f>
        <v>931</v>
      </c>
      <c r="CZ87" s="55">
        <f t="shared" si="607"/>
        <v>10548769.942950001</v>
      </c>
      <c r="DF87" s="33"/>
    </row>
    <row r="88" spans="1:110" ht="45" x14ac:dyDescent="0.25">
      <c r="A88" s="28"/>
      <c r="B88" s="28">
        <v>56</v>
      </c>
      <c r="C88" s="15" t="s">
        <v>195</v>
      </c>
      <c r="D88" s="16">
        <f>D87</f>
        <v>9860</v>
      </c>
      <c r="E88" s="16">
        <v>9959</v>
      </c>
      <c r="F88" s="17">
        <v>1.1200000000000001</v>
      </c>
      <c r="G88" s="17"/>
      <c r="H88" s="29">
        <v>1</v>
      </c>
      <c r="I88" s="30"/>
      <c r="J88" s="16">
        <v>1.4</v>
      </c>
      <c r="K88" s="16">
        <v>1.68</v>
      </c>
      <c r="L88" s="16">
        <v>2.23</v>
      </c>
      <c r="M88" s="18">
        <v>2.57</v>
      </c>
      <c r="N88" s="21">
        <v>0</v>
      </c>
      <c r="O88" s="19">
        <f t="shared" si="565"/>
        <v>0</v>
      </c>
      <c r="P88" s="21">
        <v>2</v>
      </c>
      <c r="Q88" s="19">
        <f t="shared" si="566"/>
        <v>30998.576000000001</v>
      </c>
      <c r="R88" s="20"/>
      <c r="S88" s="19">
        <f t="shared" si="567"/>
        <v>0</v>
      </c>
      <c r="T88" s="21">
        <v>0</v>
      </c>
      <c r="U88" s="19">
        <f t="shared" si="568"/>
        <v>0</v>
      </c>
      <c r="V88" s="21">
        <v>0</v>
      </c>
      <c r="W88" s="19">
        <f t="shared" si="569"/>
        <v>0</v>
      </c>
      <c r="X88" s="21">
        <v>2</v>
      </c>
      <c r="Y88" s="19">
        <f t="shared" si="570"/>
        <v>30998.576000000001</v>
      </c>
      <c r="Z88" s="21"/>
      <c r="AA88" s="19">
        <f t="shared" si="571"/>
        <v>0</v>
      </c>
      <c r="AB88" s="21">
        <v>0</v>
      </c>
      <c r="AC88" s="19">
        <f t="shared" si="572"/>
        <v>0</v>
      </c>
      <c r="AD88" s="20"/>
      <c r="AE88" s="19">
        <f t="shared" si="573"/>
        <v>0</v>
      </c>
      <c r="AF88" s="21">
        <v>136</v>
      </c>
      <c r="AG88" s="19">
        <f t="shared" si="574"/>
        <v>2107903.1680000001</v>
      </c>
      <c r="AH88" s="21">
        <v>0</v>
      </c>
      <c r="AI88" s="19">
        <f t="shared" si="575"/>
        <v>0</v>
      </c>
      <c r="AJ88" s="21"/>
      <c r="AK88" s="19">
        <f t="shared" si="576"/>
        <v>0</v>
      </c>
      <c r="AL88" s="21">
        <v>0</v>
      </c>
      <c r="AM88" s="19">
        <f t="shared" si="577"/>
        <v>0</v>
      </c>
      <c r="AN88" s="21">
        <v>0</v>
      </c>
      <c r="AO88" s="19">
        <f t="shared" si="578"/>
        <v>0</v>
      </c>
      <c r="AP88" s="31">
        <v>306</v>
      </c>
      <c r="AQ88" s="19">
        <f t="shared" si="579"/>
        <v>5691338.5536000011</v>
      </c>
      <c r="AR88" s="21">
        <v>0</v>
      </c>
      <c r="AS88" s="19">
        <f t="shared" si="580"/>
        <v>0</v>
      </c>
      <c r="AT88" s="21">
        <v>0</v>
      </c>
      <c r="AU88" s="19">
        <f t="shared" si="581"/>
        <v>0</v>
      </c>
      <c r="AV88" s="21">
        <v>0</v>
      </c>
      <c r="AW88" s="19">
        <f t="shared" si="582"/>
        <v>0</v>
      </c>
      <c r="AX88" s="21">
        <v>0</v>
      </c>
      <c r="AY88" s="19">
        <f t="shared" si="583"/>
        <v>0</v>
      </c>
      <c r="AZ88" s="21">
        <v>0</v>
      </c>
      <c r="BA88" s="19">
        <f t="shared" si="584"/>
        <v>0</v>
      </c>
      <c r="BB88" s="21"/>
      <c r="BC88" s="19">
        <f t="shared" si="585"/>
        <v>0</v>
      </c>
      <c r="BD88" s="21"/>
      <c r="BE88" s="19">
        <f t="shared" si="586"/>
        <v>0</v>
      </c>
      <c r="BF88" s="21">
        <v>0</v>
      </c>
      <c r="BG88" s="19">
        <f t="shared" si="587"/>
        <v>0</v>
      </c>
      <c r="BH88" s="21">
        <v>0</v>
      </c>
      <c r="BI88" s="19">
        <f t="shared" si="588"/>
        <v>0</v>
      </c>
      <c r="BJ88" s="21">
        <v>0</v>
      </c>
      <c r="BK88" s="19">
        <f t="shared" si="589"/>
        <v>0</v>
      </c>
      <c r="BL88" s="21">
        <v>0</v>
      </c>
      <c r="BM88" s="19">
        <f t="shared" si="590"/>
        <v>0</v>
      </c>
      <c r="BN88" s="21"/>
      <c r="BO88" s="19">
        <f t="shared" si="591"/>
        <v>0</v>
      </c>
      <c r="BP88" s="21"/>
      <c r="BQ88" s="19">
        <f t="shared" si="592"/>
        <v>0</v>
      </c>
      <c r="BR88" s="21">
        <v>0</v>
      </c>
      <c r="BS88" s="19">
        <f t="shared" si="593"/>
        <v>0</v>
      </c>
      <c r="BT88" s="21">
        <v>0</v>
      </c>
      <c r="BU88" s="19">
        <f t="shared" si="594"/>
        <v>0</v>
      </c>
      <c r="BV88" s="21">
        <v>0</v>
      </c>
      <c r="BW88" s="19">
        <f t="shared" si="595"/>
        <v>0</v>
      </c>
      <c r="BX88" s="19">
        <v>0</v>
      </c>
      <c r="BY88" s="21">
        <v>0</v>
      </c>
      <c r="BZ88" s="19">
        <f t="shared" si="596"/>
        <v>0</v>
      </c>
      <c r="CA88" s="21"/>
      <c r="CB88" s="19">
        <f t="shared" si="597"/>
        <v>0</v>
      </c>
      <c r="CC88" s="31">
        <v>13</v>
      </c>
      <c r="CD88" s="19">
        <f t="shared" si="598"/>
        <v>241788.8928</v>
      </c>
      <c r="CE88" s="21">
        <v>0</v>
      </c>
      <c r="CF88" s="19">
        <f t="shared" si="599"/>
        <v>0</v>
      </c>
      <c r="CG88" s="21">
        <v>0</v>
      </c>
      <c r="CH88" s="19">
        <f t="shared" si="600"/>
        <v>0</v>
      </c>
      <c r="CI88" s="21"/>
      <c r="CJ88" s="19">
        <f t="shared" si="601"/>
        <v>0</v>
      </c>
      <c r="CK88" s="21">
        <v>0</v>
      </c>
      <c r="CL88" s="19">
        <f t="shared" si="602"/>
        <v>0</v>
      </c>
      <c r="CM88" s="21"/>
      <c r="CN88" s="19">
        <f t="shared" si="603"/>
        <v>0</v>
      </c>
      <c r="CO88" s="21">
        <v>0</v>
      </c>
      <c r="CP88" s="19">
        <f t="shared" si="604"/>
        <v>0</v>
      </c>
      <c r="CQ88" s="21">
        <v>0</v>
      </c>
      <c r="CR88" s="19">
        <f t="shared" si="605"/>
        <v>0</v>
      </c>
      <c r="CS88" s="21">
        <v>0</v>
      </c>
      <c r="CT88" s="19">
        <f t="shared" si="606"/>
        <v>0</v>
      </c>
      <c r="CU88" s="19"/>
      <c r="CV88" s="19"/>
      <c r="CW88" s="19"/>
      <c r="CX88" s="19"/>
      <c r="CY88" s="55">
        <f t="shared" si="607"/>
        <v>459</v>
      </c>
      <c r="CZ88" s="55">
        <f t="shared" si="607"/>
        <v>8103027.766400001</v>
      </c>
      <c r="DF88" s="33"/>
    </row>
    <row r="89" spans="1:110" ht="45" x14ac:dyDescent="0.25">
      <c r="A89" s="28"/>
      <c r="B89" s="28">
        <v>57</v>
      </c>
      <c r="C89" s="15" t="s">
        <v>196</v>
      </c>
      <c r="D89" s="16">
        <f t="shared" si="337"/>
        <v>9860</v>
      </c>
      <c r="E89" s="16">
        <v>9959</v>
      </c>
      <c r="F89" s="17">
        <v>1.66</v>
      </c>
      <c r="G89" s="17"/>
      <c r="H89" s="29">
        <v>1</v>
      </c>
      <c r="I89" s="30"/>
      <c r="J89" s="16">
        <v>1.4</v>
      </c>
      <c r="K89" s="16">
        <v>1.68</v>
      </c>
      <c r="L89" s="16">
        <v>2.23</v>
      </c>
      <c r="M89" s="18">
        <v>2.57</v>
      </c>
      <c r="N89" s="21">
        <v>0</v>
      </c>
      <c r="O89" s="19">
        <f t="shared" si="565"/>
        <v>0</v>
      </c>
      <c r="P89" s="21"/>
      <c r="Q89" s="19">
        <f t="shared" si="566"/>
        <v>0</v>
      </c>
      <c r="R89" s="20"/>
      <c r="S89" s="19">
        <f t="shared" si="567"/>
        <v>0</v>
      </c>
      <c r="T89" s="21">
        <v>0</v>
      </c>
      <c r="U89" s="19">
        <f t="shared" si="568"/>
        <v>0</v>
      </c>
      <c r="V89" s="21">
        <v>0</v>
      </c>
      <c r="W89" s="19">
        <f t="shared" si="569"/>
        <v>0</v>
      </c>
      <c r="X89" s="21">
        <v>0</v>
      </c>
      <c r="Y89" s="19">
        <f t="shared" si="570"/>
        <v>0</v>
      </c>
      <c r="Z89" s="21"/>
      <c r="AA89" s="19">
        <f t="shared" si="571"/>
        <v>0</v>
      </c>
      <c r="AB89" s="21">
        <v>0</v>
      </c>
      <c r="AC89" s="19">
        <f t="shared" si="572"/>
        <v>0</v>
      </c>
      <c r="AD89" s="20"/>
      <c r="AE89" s="19">
        <f t="shared" si="573"/>
        <v>0</v>
      </c>
      <c r="AF89" s="21">
        <v>35</v>
      </c>
      <c r="AG89" s="19">
        <f t="shared" si="574"/>
        <v>804025.56499999994</v>
      </c>
      <c r="AH89" s="21">
        <v>0</v>
      </c>
      <c r="AI89" s="19">
        <f t="shared" si="575"/>
        <v>0</v>
      </c>
      <c r="AJ89" s="21"/>
      <c r="AK89" s="19">
        <f t="shared" si="576"/>
        <v>0</v>
      </c>
      <c r="AL89" s="21">
        <v>0</v>
      </c>
      <c r="AM89" s="19">
        <f t="shared" si="577"/>
        <v>0</v>
      </c>
      <c r="AN89" s="21">
        <v>0</v>
      </c>
      <c r="AO89" s="19">
        <f t="shared" si="578"/>
        <v>0</v>
      </c>
      <c r="AP89" s="31">
        <v>36</v>
      </c>
      <c r="AQ89" s="19">
        <f t="shared" si="579"/>
        <v>992397.26879999985</v>
      </c>
      <c r="AR89" s="21">
        <v>0</v>
      </c>
      <c r="AS89" s="19">
        <f t="shared" si="580"/>
        <v>0</v>
      </c>
      <c r="AT89" s="21">
        <v>0</v>
      </c>
      <c r="AU89" s="19">
        <f t="shared" si="581"/>
        <v>0</v>
      </c>
      <c r="AV89" s="21">
        <v>0</v>
      </c>
      <c r="AW89" s="19">
        <f t="shared" si="582"/>
        <v>0</v>
      </c>
      <c r="AX89" s="21">
        <v>0</v>
      </c>
      <c r="AY89" s="19">
        <f t="shared" si="583"/>
        <v>0</v>
      </c>
      <c r="AZ89" s="21">
        <v>0</v>
      </c>
      <c r="BA89" s="19">
        <f t="shared" si="584"/>
        <v>0</v>
      </c>
      <c r="BB89" s="21"/>
      <c r="BC89" s="19">
        <f t="shared" si="585"/>
        <v>0</v>
      </c>
      <c r="BD89" s="21"/>
      <c r="BE89" s="19">
        <f t="shared" si="586"/>
        <v>0</v>
      </c>
      <c r="BF89" s="21">
        <v>0</v>
      </c>
      <c r="BG89" s="19">
        <f t="shared" si="587"/>
        <v>0</v>
      </c>
      <c r="BH89" s="21">
        <v>0</v>
      </c>
      <c r="BI89" s="19">
        <f t="shared" si="588"/>
        <v>0</v>
      </c>
      <c r="BJ89" s="21">
        <v>0</v>
      </c>
      <c r="BK89" s="19">
        <f t="shared" si="589"/>
        <v>0</v>
      </c>
      <c r="BL89" s="21">
        <v>0</v>
      </c>
      <c r="BM89" s="19">
        <f t="shared" si="590"/>
        <v>0</v>
      </c>
      <c r="BN89" s="21"/>
      <c r="BO89" s="19">
        <f t="shared" si="591"/>
        <v>0</v>
      </c>
      <c r="BP89" s="21"/>
      <c r="BQ89" s="19">
        <f t="shared" si="592"/>
        <v>0</v>
      </c>
      <c r="BR89" s="21">
        <v>0</v>
      </c>
      <c r="BS89" s="19">
        <f t="shared" si="593"/>
        <v>0</v>
      </c>
      <c r="BT89" s="21">
        <v>0</v>
      </c>
      <c r="BU89" s="19">
        <f t="shared" si="594"/>
        <v>0</v>
      </c>
      <c r="BV89" s="21">
        <v>0</v>
      </c>
      <c r="BW89" s="19">
        <f t="shared" si="595"/>
        <v>0</v>
      </c>
      <c r="BX89" s="19">
        <v>0</v>
      </c>
      <c r="BY89" s="21">
        <v>0</v>
      </c>
      <c r="BZ89" s="19">
        <f t="shared" si="596"/>
        <v>0</v>
      </c>
      <c r="CA89" s="21"/>
      <c r="CB89" s="19">
        <f t="shared" si="597"/>
        <v>0</v>
      </c>
      <c r="CC89" s="21">
        <v>3</v>
      </c>
      <c r="CD89" s="19">
        <f t="shared" si="598"/>
        <v>82699.772400000002</v>
      </c>
      <c r="CE89" s="21">
        <v>0</v>
      </c>
      <c r="CF89" s="19">
        <f t="shared" si="599"/>
        <v>0</v>
      </c>
      <c r="CG89" s="21">
        <v>0</v>
      </c>
      <c r="CH89" s="19">
        <f t="shared" si="600"/>
        <v>0</v>
      </c>
      <c r="CI89" s="21"/>
      <c r="CJ89" s="19">
        <f t="shared" si="601"/>
        <v>0</v>
      </c>
      <c r="CK89" s="21">
        <v>0</v>
      </c>
      <c r="CL89" s="19">
        <f t="shared" si="602"/>
        <v>0</v>
      </c>
      <c r="CM89" s="21"/>
      <c r="CN89" s="19">
        <f t="shared" si="603"/>
        <v>0</v>
      </c>
      <c r="CO89" s="21">
        <v>0</v>
      </c>
      <c r="CP89" s="19">
        <f t="shared" si="604"/>
        <v>0</v>
      </c>
      <c r="CQ89" s="21">
        <v>0</v>
      </c>
      <c r="CR89" s="19">
        <f t="shared" si="605"/>
        <v>0</v>
      </c>
      <c r="CS89" s="21">
        <v>0</v>
      </c>
      <c r="CT89" s="19">
        <f t="shared" si="606"/>
        <v>0</v>
      </c>
      <c r="CU89" s="19"/>
      <c r="CV89" s="19"/>
      <c r="CW89" s="19"/>
      <c r="CX89" s="19"/>
      <c r="CY89" s="55">
        <f t="shared" si="607"/>
        <v>74</v>
      </c>
      <c r="CZ89" s="55">
        <f t="shared" si="607"/>
        <v>1879122.6061999998</v>
      </c>
      <c r="DF89" s="33"/>
    </row>
    <row r="90" spans="1:110" ht="45" x14ac:dyDescent="0.25">
      <c r="A90" s="28"/>
      <c r="B90" s="28">
        <v>58</v>
      </c>
      <c r="C90" s="15" t="s">
        <v>197</v>
      </c>
      <c r="D90" s="16">
        <f t="shared" si="337"/>
        <v>9860</v>
      </c>
      <c r="E90" s="16">
        <v>9959</v>
      </c>
      <c r="F90" s="17">
        <v>2</v>
      </c>
      <c r="G90" s="17"/>
      <c r="H90" s="29">
        <v>1</v>
      </c>
      <c r="I90" s="30"/>
      <c r="J90" s="16">
        <v>1.4</v>
      </c>
      <c r="K90" s="16">
        <v>1.68</v>
      </c>
      <c r="L90" s="16">
        <v>2.23</v>
      </c>
      <c r="M90" s="18">
        <v>2.57</v>
      </c>
      <c r="N90" s="21">
        <v>0</v>
      </c>
      <c r="O90" s="19">
        <f t="shared" si="565"/>
        <v>0</v>
      </c>
      <c r="P90" s="21"/>
      <c r="Q90" s="19">
        <f t="shared" si="566"/>
        <v>0</v>
      </c>
      <c r="R90" s="20"/>
      <c r="S90" s="19">
        <f t="shared" si="567"/>
        <v>0</v>
      </c>
      <c r="T90" s="21">
        <v>0</v>
      </c>
      <c r="U90" s="19">
        <f t="shared" si="568"/>
        <v>0</v>
      </c>
      <c r="V90" s="21">
        <v>0</v>
      </c>
      <c r="W90" s="19">
        <f t="shared" si="569"/>
        <v>0</v>
      </c>
      <c r="X90" s="21">
        <v>0</v>
      </c>
      <c r="Y90" s="19">
        <f t="shared" si="570"/>
        <v>0</v>
      </c>
      <c r="Z90" s="21"/>
      <c r="AA90" s="19">
        <f t="shared" si="571"/>
        <v>0</v>
      </c>
      <c r="AB90" s="21">
        <v>0</v>
      </c>
      <c r="AC90" s="19">
        <f t="shared" si="572"/>
        <v>0</v>
      </c>
      <c r="AD90" s="20"/>
      <c r="AE90" s="19">
        <f t="shared" si="573"/>
        <v>0</v>
      </c>
      <c r="AF90" s="21">
        <v>10</v>
      </c>
      <c r="AG90" s="19">
        <f t="shared" si="574"/>
        <v>276773</v>
      </c>
      <c r="AH90" s="21">
        <v>0</v>
      </c>
      <c r="AI90" s="19">
        <f t="shared" si="575"/>
        <v>0</v>
      </c>
      <c r="AJ90" s="21"/>
      <c r="AK90" s="19">
        <f t="shared" si="576"/>
        <v>0</v>
      </c>
      <c r="AL90" s="21">
        <v>0</v>
      </c>
      <c r="AM90" s="19">
        <f t="shared" si="577"/>
        <v>0</v>
      </c>
      <c r="AN90" s="21">
        <v>0</v>
      </c>
      <c r="AO90" s="19">
        <f t="shared" si="578"/>
        <v>0</v>
      </c>
      <c r="AP90" s="31">
        <v>8</v>
      </c>
      <c r="AQ90" s="19">
        <f t="shared" si="579"/>
        <v>265702.08</v>
      </c>
      <c r="AR90" s="31"/>
      <c r="AS90" s="19">
        <f t="shared" si="580"/>
        <v>0</v>
      </c>
      <c r="AT90" s="21">
        <v>0</v>
      </c>
      <c r="AU90" s="19">
        <f t="shared" si="581"/>
        <v>0</v>
      </c>
      <c r="AV90" s="21">
        <v>0</v>
      </c>
      <c r="AW90" s="19">
        <f t="shared" si="582"/>
        <v>0</v>
      </c>
      <c r="AX90" s="21">
        <v>0</v>
      </c>
      <c r="AY90" s="19">
        <f t="shared" si="583"/>
        <v>0</v>
      </c>
      <c r="AZ90" s="21">
        <v>0</v>
      </c>
      <c r="BA90" s="19">
        <f t="shared" si="584"/>
        <v>0</v>
      </c>
      <c r="BB90" s="21"/>
      <c r="BC90" s="19">
        <f t="shared" si="585"/>
        <v>0</v>
      </c>
      <c r="BD90" s="21"/>
      <c r="BE90" s="19">
        <f t="shared" si="586"/>
        <v>0</v>
      </c>
      <c r="BF90" s="21">
        <v>0</v>
      </c>
      <c r="BG90" s="19">
        <f t="shared" si="587"/>
        <v>0</v>
      </c>
      <c r="BH90" s="21">
        <v>0</v>
      </c>
      <c r="BI90" s="19">
        <f t="shared" si="588"/>
        <v>0</v>
      </c>
      <c r="BJ90" s="21">
        <v>0</v>
      </c>
      <c r="BK90" s="19">
        <f t="shared" si="589"/>
        <v>0</v>
      </c>
      <c r="BL90" s="21">
        <v>0</v>
      </c>
      <c r="BM90" s="19">
        <f t="shared" si="590"/>
        <v>0</v>
      </c>
      <c r="BN90" s="21"/>
      <c r="BO90" s="19">
        <f t="shared" si="591"/>
        <v>0</v>
      </c>
      <c r="BP90" s="21"/>
      <c r="BQ90" s="19">
        <f t="shared" si="592"/>
        <v>0</v>
      </c>
      <c r="BR90" s="21">
        <v>0</v>
      </c>
      <c r="BS90" s="19">
        <f t="shared" si="593"/>
        <v>0</v>
      </c>
      <c r="BT90" s="21">
        <v>0</v>
      </c>
      <c r="BU90" s="19">
        <f t="shared" si="594"/>
        <v>0</v>
      </c>
      <c r="BV90" s="21">
        <v>0</v>
      </c>
      <c r="BW90" s="19">
        <f t="shared" si="595"/>
        <v>0</v>
      </c>
      <c r="BX90" s="19">
        <v>0</v>
      </c>
      <c r="BY90" s="21">
        <v>0</v>
      </c>
      <c r="BZ90" s="19">
        <f t="shared" si="596"/>
        <v>0</v>
      </c>
      <c r="CA90" s="21"/>
      <c r="CB90" s="19">
        <f t="shared" si="597"/>
        <v>0</v>
      </c>
      <c r="CC90" s="31"/>
      <c r="CD90" s="19">
        <f t="shared" si="598"/>
        <v>0</v>
      </c>
      <c r="CE90" s="21">
        <v>0</v>
      </c>
      <c r="CF90" s="19">
        <f t="shared" si="599"/>
        <v>0</v>
      </c>
      <c r="CG90" s="21">
        <v>0</v>
      </c>
      <c r="CH90" s="19">
        <f t="shared" si="600"/>
        <v>0</v>
      </c>
      <c r="CI90" s="21"/>
      <c r="CJ90" s="19">
        <f t="shared" si="601"/>
        <v>0</v>
      </c>
      <c r="CK90" s="21">
        <v>0</v>
      </c>
      <c r="CL90" s="19">
        <f t="shared" si="602"/>
        <v>0</v>
      </c>
      <c r="CM90" s="21"/>
      <c r="CN90" s="19">
        <f t="shared" si="603"/>
        <v>0</v>
      </c>
      <c r="CO90" s="21">
        <v>0</v>
      </c>
      <c r="CP90" s="19">
        <f t="shared" si="604"/>
        <v>0</v>
      </c>
      <c r="CQ90" s="21">
        <v>0</v>
      </c>
      <c r="CR90" s="19">
        <f t="shared" si="605"/>
        <v>0</v>
      </c>
      <c r="CS90" s="21">
        <v>0</v>
      </c>
      <c r="CT90" s="19">
        <f t="shared" si="606"/>
        <v>0</v>
      </c>
      <c r="CU90" s="19"/>
      <c r="CV90" s="19"/>
      <c r="CW90" s="19"/>
      <c r="CX90" s="19"/>
      <c r="CY90" s="55">
        <f t="shared" si="607"/>
        <v>18</v>
      </c>
      <c r="CZ90" s="55">
        <f t="shared" si="607"/>
        <v>542475.08000000007</v>
      </c>
      <c r="DF90" s="33"/>
    </row>
    <row r="91" spans="1:110" ht="45" x14ac:dyDescent="0.25">
      <c r="A91" s="28"/>
      <c r="B91" s="28">
        <v>59</v>
      </c>
      <c r="C91" s="15" t="s">
        <v>198</v>
      </c>
      <c r="D91" s="16">
        <f t="shared" si="337"/>
        <v>9860</v>
      </c>
      <c r="E91" s="16">
        <v>9959</v>
      </c>
      <c r="F91" s="17">
        <v>2.46</v>
      </c>
      <c r="G91" s="17"/>
      <c r="H91" s="29">
        <v>1</v>
      </c>
      <c r="I91" s="30"/>
      <c r="J91" s="16">
        <v>1.4</v>
      </c>
      <c r="K91" s="16">
        <v>1.68</v>
      </c>
      <c r="L91" s="16">
        <v>2.23</v>
      </c>
      <c r="M91" s="18">
        <v>2.57</v>
      </c>
      <c r="N91" s="21">
        <v>0</v>
      </c>
      <c r="O91" s="19">
        <f t="shared" si="565"/>
        <v>0</v>
      </c>
      <c r="P91" s="21">
        <v>0</v>
      </c>
      <c r="Q91" s="19">
        <f t="shared" si="566"/>
        <v>0</v>
      </c>
      <c r="R91" s="20"/>
      <c r="S91" s="19">
        <f t="shared" si="567"/>
        <v>0</v>
      </c>
      <c r="T91" s="21"/>
      <c r="U91" s="19">
        <f t="shared" si="568"/>
        <v>0</v>
      </c>
      <c r="V91" s="21">
        <v>0</v>
      </c>
      <c r="W91" s="19">
        <f t="shared" si="569"/>
        <v>0</v>
      </c>
      <c r="X91" s="21">
        <v>0</v>
      </c>
      <c r="Y91" s="19">
        <f t="shared" si="570"/>
        <v>0</v>
      </c>
      <c r="Z91" s="21"/>
      <c r="AA91" s="19">
        <f t="shared" si="571"/>
        <v>0</v>
      </c>
      <c r="AB91" s="21">
        <v>0</v>
      </c>
      <c r="AC91" s="19">
        <f t="shared" si="572"/>
        <v>0</v>
      </c>
      <c r="AD91" s="20"/>
      <c r="AE91" s="19">
        <f t="shared" si="573"/>
        <v>0</v>
      </c>
      <c r="AF91" s="21"/>
      <c r="AG91" s="19">
        <f t="shared" si="574"/>
        <v>0</v>
      </c>
      <c r="AH91" s="21">
        <v>0</v>
      </c>
      <c r="AI91" s="19">
        <f t="shared" si="575"/>
        <v>0</v>
      </c>
      <c r="AJ91" s="21"/>
      <c r="AK91" s="19">
        <f t="shared" si="576"/>
        <v>0</v>
      </c>
      <c r="AL91" s="21">
        <v>0</v>
      </c>
      <c r="AM91" s="19">
        <f t="shared" si="577"/>
        <v>0</v>
      </c>
      <c r="AN91" s="21">
        <v>0</v>
      </c>
      <c r="AO91" s="19">
        <f t="shared" si="578"/>
        <v>0</v>
      </c>
      <c r="AP91" s="31">
        <v>3</v>
      </c>
      <c r="AQ91" s="19">
        <f t="shared" si="579"/>
        <v>122555.08439999999</v>
      </c>
      <c r="AR91" s="21">
        <v>0</v>
      </c>
      <c r="AS91" s="19">
        <f t="shared" si="580"/>
        <v>0</v>
      </c>
      <c r="AT91" s="21">
        <v>0</v>
      </c>
      <c r="AU91" s="19">
        <f t="shared" si="581"/>
        <v>0</v>
      </c>
      <c r="AV91" s="21">
        <v>0</v>
      </c>
      <c r="AW91" s="19">
        <f t="shared" si="582"/>
        <v>0</v>
      </c>
      <c r="AX91" s="21">
        <v>0</v>
      </c>
      <c r="AY91" s="19">
        <f t="shared" si="583"/>
        <v>0</v>
      </c>
      <c r="AZ91" s="21">
        <v>0</v>
      </c>
      <c r="BA91" s="19">
        <f t="shared" si="584"/>
        <v>0</v>
      </c>
      <c r="BB91" s="21"/>
      <c r="BC91" s="19">
        <f t="shared" si="585"/>
        <v>0</v>
      </c>
      <c r="BD91" s="21"/>
      <c r="BE91" s="19">
        <f t="shared" si="586"/>
        <v>0</v>
      </c>
      <c r="BF91" s="21">
        <v>0</v>
      </c>
      <c r="BG91" s="19">
        <f t="shared" si="587"/>
        <v>0</v>
      </c>
      <c r="BH91" s="21">
        <v>0</v>
      </c>
      <c r="BI91" s="19">
        <f t="shared" si="588"/>
        <v>0</v>
      </c>
      <c r="BJ91" s="21">
        <v>0</v>
      </c>
      <c r="BK91" s="19">
        <f t="shared" si="589"/>
        <v>0</v>
      </c>
      <c r="BL91" s="21">
        <v>0</v>
      </c>
      <c r="BM91" s="19">
        <f t="shared" si="590"/>
        <v>0</v>
      </c>
      <c r="BN91" s="21"/>
      <c r="BO91" s="19">
        <f t="shared" si="591"/>
        <v>0</v>
      </c>
      <c r="BP91" s="21"/>
      <c r="BQ91" s="19">
        <f t="shared" si="592"/>
        <v>0</v>
      </c>
      <c r="BR91" s="21">
        <v>0</v>
      </c>
      <c r="BS91" s="19">
        <f t="shared" si="593"/>
        <v>0</v>
      </c>
      <c r="BT91" s="21">
        <v>0</v>
      </c>
      <c r="BU91" s="19">
        <f t="shared" si="594"/>
        <v>0</v>
      </c>
      <c r="BV91" s="21">
        <v>0</v>
      </c>
      <c r="BW91" s="19">
        <f t="shared" si="595"/>
        <v>0</v>
      </c>
      <c r="BX91" s="19">
        <v>0</v>
      </c>
      <c r="BY91" s="21">
        <v>0</v>
      </c>
      <c r="BZ91" s="19">
        <f t="shared" si="596"/>
        <v>0</v>
      </c>
      <c r="CA91" s="21"/>
      <c r="CB91" s="19">
        <f t="shared" si="597"/>
        <v>0</v>
      </c>
      <c r="CC91" s="21">
        <v>0</v>
      </c>
      <c r="CD91" s="19">
        <f t="shared" si="598"/>
        <v>0</v>
      </c>
      <c r="CE91" s="21">
        <v>0</v>
      </c>
      <c r="CF91" s="19">
        <f t="shared" si="599"/>
        <v>0</v>
      </c>
      <c r="CG91" s="21">
        <v>0</v>
      </c>
      <c r="CH91" s="19">
        <f t="shared" si="600"/>
        <v>0</v>
      </c>
      <c r="CI91" s="21"/>
      <c r="CJ91" s="19">
        <f t="shared" si="601"/>
        <v>0</v>
      </c>
      <c r="CK91" s="21">
        <v>0</v>
      </c>
      <c r="CL91" s="19">
        <f t="shared" si="602"/>
        <v>0</v>
      </c>
      <c r="CM91" s="21"/>
      <c r="CN91" s="19">
        <f t="shared" si="603"/>
        <v>0</v>
      </c>
      <c r="CO91" s="21">
        <v>0</v>
      </c>
      <c r="CP91" s="19">
        <f t="shared" si="604"/>
        <v>0</v>
      </c>
      <c r="CQ91" s="21">
        <v>0</v>
      </c>
      <c r="CR91" s="19">
        <f t="shared" si="605"/>
        <v>0</v>
      </c>
      <c r="CS91" s="21">
        <v>0</v>
      </c>
      <c r="CT91" s="19">
        <f t="shared" si="606"/>
        <v>0</v>
      </c>
      <c r="CU91" s="19"/>
      <c r="CV91" s="19"/>
      <c r="CW91" s="19"/>
      <c r="CX91" s="19"/>
      <c r="CY91" s="55">
        <f t="shared" si="607"/>
        <v>3</v>
      </c>
      <c r="CZ91" s="55">
        <f t="shared" si="607"/>
        <v>122555.08439999999</v>
      </c>
      <c r="DF91" s="33"/>
    </row>
    <row r="92" spans="1:110" x14ac:dyDescent="0.25">
      <c r="A92" s="28"/>
      <c r="B92" s="28">
        <v>60</v>
      </c>
      <c r="C92" s="15" t="s">
        <v>199</v>
      </c>
      <c r="D92" s="16">
        <f>D91</f>
        <v>9860</v>
      </c>
      <c r="E92" s="16">
        <v>9959</v>
      </c>
      <c r="F92" s="17">
        <v>45.5</v>
      </c>
      <c r="G92" s="17"/>
      <c r="H92" s="29">
        <v>1</v>
      </c>
      <c r="I92" s="30"/>
      <c r="J92" s="16">
        <v>1.4</v>
      </c>
      <c r="K92" s="16">
        <v>1.68</v>
      </c>
      <c r="L92" s="16">
        <v>2.23</v>
      </c>
      <c r="M92" s="18">
        <v>2.57</v>
      </c>
      <c r="N92" s="27"/>
      <c r="O92" s="19">
        <f t="shared" si="565"/>
        <v>0</v>
      </c>
      <c r="P92" s="27"/>
      <c r="Q92" s="19">
        <f t="shared" si="566"/>
        <v>0</v>
      </c>
      <c r="R92" s="20"/>
      <c r="S92" s="19">
        <f t="shared" si="567"/>
        <v>0</v>
      </c>
      <c r="T92" s="27"/>
      <c r="U92" s="19">
        <f t="shared" si="568"/>
        <v>0</v>
      </c>
      <c r="V92" s="27"/>
      <c r="W92" s="19">
        <f t="shared" si="569"/>
        <v>0</v>
      </c>
      <c r="X92" s="27"/>
      <c r="Y92" s="19">
        <f t="shared" si="570"/>
        <v>0</v>
      </c>
      <c r="Z92" s="21"/>
      <c r="AA92" s="19">
        <f t="shared" si="571"/>
        <v>0</v>
      </c>
      <c r="AB92" s="27"/>
      <c r="AC92" s="19">
        <f t="shared" si="572"/>
        <v>0</v>
      </c>
      <c r="AD92" s="20"/>
      <c r="AE92" s="19">
        <f t="shared" si="573"/>
        <v>0</v>
      </c>
      <c r="AF92" s="27"/>
      <c r="AG92" s="19">
        <f t="shared" si="574"/>
        <v>0</v>
      </c>
      <c r="AH92" s="27"/>
      <c r="AI92" s="19">
        <f t="shared" si="575"/>
        <v>0</v>
      </c>
      <c r="AJ92" s="27"/>
      <c r="AK92" s="19">
        <f t="shared" si="576"/>
        <v>0</v>
      </c>
      <c r="AL92" s="27"/>
      <c r="AM92" s="19">
        <f t="shared" si="577"/>
        <v>0</v>
      </c>
      <c r="AN92" s="27"/>
      <c r="AO92" s="19">
        <f t="shared" si="578"/>
        <v>0</v>
      </c>
      <c r="AP92" s="27"/>
      <c r="AQ92" s="19">
        <f t="shared" si="579"/>
        <v>0</v>
      </c>
      <c r="AR92" s="27"/>
      <c r="AS92" s="19">
        <f t="shared" si="580"/>
        <v>0</v>
      </c>
      <c r="AT92" s="27"/>
      <c r="AU92" s="19">
        <f t="shared" si="581"/>
        <v>0</v>
      </c>
      <c r="AV92" s="27"/>
      <c r="AW92" s="19">
        <f t="shared" si="582"/>
        <v>0</v>
      </c>
      <c r="AX92" s="27"/>
      <c r="AY92" s="19">
        <f t="shared" si="583"/>
        <v>0</v>
      </c>
      <c r="AZ92" s="27"/>
      <c r="BA92" s="19">
        <f t="shared" si="584"/>
        <v>0</v>
      </c>
      <c r="BB92" s="27"/>
      <c r="BC92" s="19">
        <f t="shared" si="585"/>
        <v>0</v>
      </c>
      <c r="BD92" s="27"/>
      <c r="BE92" s="19">
        <f t="shared" si="586"/>
        <v>0</v>
      </c>
      <c r="BF92" s="27"/>
      <c r="BG92" s="19">
        <f t="shared" si="587"/>
        <v>0</v>
      </c>
      <c r="BH92" s="27"/>
      <c r="BI92" s="19">
        <f t="shared" si="588"/>
        <v>0</v>
      </c>
      <c r="BJ92" s="27"/>
      <c r="BK92" s="19">
        <f t="shared" si="589"/>
        <v>0</v>
      </c>
      <c r="BL92" s="27"/>
      <c r="BM92" s="19">
        <f t="shared" si="590"/>
        <v>0</v>
      </c>
      <c r="BN92" s="27"/>
      <c r="BO92" s="19">
        <f t="shared" si="591"/>
        <v>0</v>
      </c>
      <c r="BP92" s="27"/>
      <c r="BQ92" s="19">
        <f t="shared" si="592"/>
        <v>0</v>
      </c>
      <c r="BR92" s="27"/>
      <c r="BS92" s="19">
        <f t="shared" si="593"/>
        <v>0</v>
      </c>
      <c r="BT92" s="27"/>
      <c r="BU92" s="19">
        <f t="shared" si="594"/>
        <v>0</v>
      </c>
      <c r="BV92" s="27"/>
      <c r="BW92" s="19">
        <f t="shared" si="595"/>
        <v>0</v>
      </c>
      <c r="BX92" s="23">
        <v>0</v>
      </c>
      <c r="BY92" s="27"/>
      <c r="BZ92" s="19">
        <f t="shared" si="596"/>
        <v>0</v>
      </c>
      <c r="CA92" s="27"/>
      <c r="CB92" s="19">
        <f t="shared" si="597"/>
        <v>0</v>
      </c>
      <c r="CC92" s="27"/>
      <c r="CD92" s="19">
        <f t="shared" si="598"/>
        <v>0</v>
      </c>
      <c r="CE92" s="27"/>
      <c r="CF92" s="19">
        <f t="shared" si="599"/>
        <v>0</v>
      </c>
      <c r="CG92" s="27"/>
      <c r="CH92" s="19">
        <f t="shared" si="600"/>
        <v>0</v>
      </c>
      <c r="CI92" s="27"/>
      <c r="CJ92" s="19">
        <f t="shared" si="601"/>
        <v>0</v>
      </c>
      <c r="CK92" s="27"/>
      <c r="CL92" s="19">
        <f t="shared" si="602"/>
        <v>0</v>
      </c>
      <c r="CM92" s="27"/>
      <c r="CN92" s="19">
        <f t="shared" si="603"/>
        <v>0</v>
      </c>
      <c r="CO92" s="27"/>
      <c r="CP92" s="19">
        <f t="shared" si="604"/>
        <v>0</v>
      </c>
      <c r="CQ92" s="27"/>
      <c r="CR92" s="19">
        <f t="shared" si="605"/>
        <v>0</v>
      </c>
      <c r="CS92" s="27"/>
      <c r="CT92" s="19">
        <f t="shared" si="606"/>
        <v>0</v>
      </c>
      <c r="CU92" s="19"/>
      <c r="CV92" s="19"/>
      <c r="CW92" s="19"/>
      <c r="CX92" s="19"/>
      <c r="CY92" s="55">
        <f t="shared" si="607"/>
        <v>0</v>
      </c>
      <c r="CZ92" s="55">
        <f t="shared" si="607"/>
        <v>0</v>
      </c>
      <c r="DF92" s="33"/>
    </row>
    <row r="93" spans="1:110" x14ac:dyDescent="0.25">
      <c r="A93" s="71">
        <v>21</v>
      </c>
      <c r="B93" s="71"/>
      <c r="C93" s="79" t="s">
        <v>200</v>
      </c>
      <c r="D93" s="81">
        <f>D91</f>
        <v>9860</v>
      </c>
      <c r="E93" s="81">
        <v>9959</v>
      </c>
      <c r="F93" s="82">
        <v>0.98</v>
      </c>
      <c r="G93" s="82"/>
      <c r="H93" s="87">
        <v>1</v>
      </c>
      <c r="I93" s="88"/>
      <c r="J93" s="81">
        <v>1.4</v>
      </c>
      <c r="K93" s="81">
        <v>1.68</v>
      </c>
      <c r="L93" s="81">
        <v>2.23</v>
      </c>
      <c r="M93" s="85">
        <v>2.57</v>
      </c>
      <c r="N93" s="89">
        <f t="shared" ref="N93:BY93" si="608">SUM(N94:N99)</f>
        <v>0</v>
      </c>
      <c r="O93" s="89">
        <f t="shared" si="608"/>
        <v>0</v>
      </c>
      <c r="P93" s="89">
        <f t="shared" si="608"/>
        <v>0</v>
      </c>
      <c r="Q93" s="89">
        <f t="shared" si="608"/>
        <v>0</v>
      </c>
      <c r="R93" s="89">
        <f t="shared" si="608"/>
        <v>110</v>
      </c>
      <c r="S93" s="89">
        <f t="shared" si="608"/>
        <v>593678.08499999996</v>
      </c>
      <c r="T93" s="89">
        <f t="shared" si="608"/>
        <v>0</v>
      </c>
      <c r="U93" s="89">
        <f t="shared" si="608"/>
        <v>0</v>
      </c>
      <c r="V93" s="89">
        <f t="shared" si="608"/>
        <v>0</v>
      </c>
      <c r="W93" s="89">
        <f t="shared" si="608"/>
        <v>0</v>
      </c>
      <c r="X93" s="89">
        <f t="shared" si="608"/>
        <v>60</v>
      </c>
      <c r="Y93" s="89">
        <f t="shared" si="608"/>
        <v>369741.05069999996</v>
      </c>
      <c r="Z93" s="89">
        <f t="shared" si="608"/>
        <v>0</v>
      </c>
      <c r="AA93" s="89">
        <f t="shared" si="608"/>
        <v>0</v>
      </c>
      <c r="AB93" s="89">
        <f t="shared" si="608"/>
        <v>0</v>
      </c>
      <c r="AC93" s="89">
        <f t="shared" si="608"/>
        <v>0</v>
      </c>
      <c r="AD93" s="89">
        <f t="shared" si="608"/>
        <v>0</v>
      </c>
      <c r="AE93" s="89">
        <f t="shared" si="608"/>
        <v>0</v>
      </c>
      <c r="AF93" s="89">
        <f t="shared" si="608"/>
        <v>0</v>
      </c>
      <c r="AG93" s="89">
        <f t="shared" si="608"/>
        <v>0</v>
      </c>
      <c r="AH93" s="89">
        <f t="shared" si="608"/>
        <v>0</v>
      </c>
      <c r="AI93" s="89">
        <f t="shared" si="608"/>
        <v>0</v>
      </c>
      <c r="AJ93" s="89">
        <f t="shared" si="608"/>
        <v>0</v>
      </c>
      <c r="AK93" s="89">
        <f t="shared" si="608"/>
        <v>0</v>
      </c>
      <c r="AL93" s="89">
        <f t="shared" si="608"/>
        <v>0</v>
      </c>
      <c r="AM93" s="89">
        <f t="shared" si="608"/>
        <v>0</v>
      </c>
      <c r="AN93" s="89">
        <f t="shared" si="608"/>
        <v>0</v>
      </c>
      <c r="AO93" s="89">
        <f t="shared" si="608"/>
        <v>0</v>
      </c>
      <c r="AP93" s="89">
        <f t="shared" si="608"/>
        <v>140</v>
      </c>
      <c r="AQ93" s="89">
        <f t="shared" si="608"/>
        <v>906708.348</v>
      </c>
      <c r="AR93" s="89">
        <f t="shared" si="608"/>
        <v>0</v>
      </c>
      <c r="AS93" s="89">
        <f t="shared" si="608"/>
        <v>0</v>
      </c>
      <c r="AT93" s="89">
        <f t="shared" si="608"/>
        <v>0</v>
      </c>
      <c r="AU93" s="89">
        <f t="shared" si="608"/>
        <v>0</v>
      </c>
      <c r="AV93" s="89">
        <f t="shared" si="608"/>
        <v>0</v>
      </c>
      <c r="AW93" s="89">
        <f t="shared" si="608"/>
        <v>0</v>
      </c>
      <c r="AX93" s="89">
        <f t="shared" si="608"/>
        <v>0</v>
      </c>
      <c r="AY93" s="89">
        <f t="shared" si="608"/>
        <v>0</v>
      </c>
      <c r="AZ93" s="89">
        <f t="shared" si="608"/>
        <v>136</v>
      </c>
      <c r="BA93" s="89">
        <f t="shared" si="608"/>
        <v>1496193.3220500001</v>
      </c>
      <c r="BB93" s="89">
        <f t="shared" si="608"/>
        <v>0</v>
      </c>
      <c r="BC93" s="89">
        <f t="shared" si="608"/>
        <v>0</v>
      </c>
      <c r="BD93" s="89">
        <f t="shared" si="608"/>
        <v>0</v>
      </c>
      <c r="BE93" s="89">
        <f t="shared" si="608"/>
        <v>0</v>
      </c>
      <c r="BF93" s="89">
        <f t="shared" si="608"/>
        <v>0</v>
      </c>
      <c r="BG93" s="89">
        <f t="shared" si="608"/>
        <v>0</v>
      </c>
      <c r="BH93" s="89">
        <f t="shared" si="608"/>
        <v>0</v>
      </c>
      <c r="BI93" s="89">
        <f t="shared" si="608"/>
        <v>0</v>
      </c>
      <c r="BJ93" s="89">
        <f t="shared" si="608"/>
        <v>0</v>
      </c>
      <c r="BK93" s="89">
        <f t="shared" si="608"/>
        <v>0</v>
      </c>
      <c r="BL93" s="89">
        <f t="shared" si="608"/>
        <v>0</v>
      </c>
      <c r="BM93" s="89">
        <f t="shared" si="608"/>
        <v>0</v>
      </c>
      <c r="BN93" s="89">
        <f t="shared" si="608"/>
        <v>0</v>
      </c>
      <c r="BO93" s="89">
        <f t="shared" si="608"/>
        <v>0</v>
      </c>
      <c r="BP93" s="89">
        <f t="shared" si="608"/>
        <v>0</v>
      </c>
      <c r="BQ93" s="89">
        <f t="shared" si="608"/>
        <v>0</v>
      </c>
      <c r="BR93" s="89">
        <f t="shared" si="608"/>
        <v>0</v>
      </c>
      <c r="BS93" s="89">
        <f t="shared" si="608"/>
        <v>0</v>
      </c>
      <c r="BT93" s="89">
        <f t="shared" si="608"/>
        <v>0</v>
      </c>
      <c r="BU93" s="89">
        <f t="shared" si="608"/>
        <v>0</v>
      </c>
      <c r="BV93" s="89">
        <f t="shared" si="608"/>
        <v>0</v>
      </c>
      <c r="BW93" s="89">
        <f t="shared" si="608"/>
        <v>0</v>
      </c>
      <c r="BX93" s="50">
        <v>0</v>
      </c>
      <c r="BY93" s="89">
        <f t="shared" si="608"/>
        <v>0</v>
      </c>
      <c r="BZ93" s="89">
        <f t="shared" ref="BZ93:CZ93" si="609">SUM(BZ94:BZ99)</f>
        <v>0</v>
      </c>
      <c r="CA93" s="89">
        <f t="shared" si="609"/>
        <v>0</v>
      </c>
      <c r="CB93" s="89">
        <f t="shared" si="609"/>
        <v>0</v>
      </c>
      <c r="CC93" s="89">
        <f t="shared" si="609"/>
        <v>0</v>
      </c>
      <c r="CD93" s="89">
        <f t="shared" si="609"/>
        <v>0</v>
      </c>
      <c r="CE93" s="89">
        <f t="shared" si="609"/>
        <v>0</v>
      </c>
      <c r="CF93" s="89">
        <f t="shared" si="609"/>
        <v>0</v>
      </c>
      <c r="CG93" s="89">
        <f t="shared" si="609"/>
        <v>0</v>
      </c>
      <c r="CH93" s="89">
        <f t="shared" si="609"/>
        <v>0</v>
      </c>
      <c r="CI93" s="89">
        <f t="shared" si="609"/>
        <v>0</v>
      </c>
      <c r="CJ93" s="89">
        <f t="shared" si="609"/>
        <v>0</v>
      </c>
      <c r="CK93" s="89">
        <f t="shared" si="609"/>
        <v>0</v>
      </c>
      <c r="CL93" s="89">
        <f t="shared" si="609"/>
        <v>0</v>
      </c>
      <c r="CM93" s="89">
        <f t="shared" si="609"/>
        <v>5</v>
      </c>
      <c r="CN93" s="89">
        <f t="shared" si="609"/>
        <v>32382.440999999999</v>
      </c>
      <c r="CO93" s="89">
        <f t="shared" si="609"/>
        <v>0</v>
      </c>
      <c r="CP93" s="89">
        <f t="shared" si="609"/>
        <v>0</v>
      </c>
      <c r="CQ93" s="89">
        <f t="shared" si="609"/>
        <v>5</v>
      </c>
      <c r="CR93" s="89">
        <f t="shared" si="609"/>
        <v>49537.424624999992</v>
      </c>
      <c r="CS93" s="89">
        <f t="shared" si="609"/>
        <v>0</v>
      </c>
      <c r="CT93" s="89">
        <f t="shared" si="609"/>
        <v>0</v>
      </c>
      <c r="CU93" s="89"/>
      <c r="CV93" s="89"/>
      <c r="CW93" s="89"/>
      <c r="CX93" s="89"/>
      <c r="CY93" s="89">
        <f t="shared" si="609"/>
        <v>456</v>
      </c>
      <c r="CZ93" s="89">
        <f t="shared" si="609"/>
        <v>3448240.6713749999</v>
      </c>
      <c r="DF93" s="33"/>
    </row>
    <row r="94" spans="1:110" x14ac:dyDescent="0.25">
      <c r="A94" s="28"/>
      <c r="B94" s="28">
        <v>61</v>
      </c>
      <c r="C94" s="15" t="s">
        <v>201</v>
      </c>
      <c r="D94" s="16">
        <f>D99</f>
        <v>9860</v>
      </c>
      <c r="E94" s="16">
        <v>9959</v>
      </c>
      <c r="F94" s="17">
        <v>0.39</v>
      </c>
      <c r="G94" s="17"/>
      <c r="H94" s="29">
        <v>1</v>
      </c>
      <c r="I94" s="30"/>
      <c r="J94" s="16">
        <v>1.4</v>
      </c>
      <c r="K94" s="16">
        <v>1.68</v>
      </c>
      <c r="L94" s="16">
        <v>2.23</v>
      </c>
      <c r="M94" s="18">
        <v>2.57</v>
      </c>
      <c r="N94" s="21">
        <v>0</v>
      </c>
      <c r="O94" s="19">
        <f t="shared" ref="O94:O95" si="610">SUM(N94/12*9*$D94*$F94*$H94*$J94*O$10)+SUM(N94/12*3*$E94*$F94*$H94*$J94*O$10)</f>
        <v>0</v>
      </c>
      <c r="P94" s="21">
        <v>0</v>
      </c>
      <c r="Q94" s="19">
        <f t="shared" ref="Q94:Q95" si="611">SUM(P94/12*9*$D94*$F94*$H94*$J94*Q$10)+SUM(P94/12*3*$E94*$F94*$H94*$J94*Q$10)</f>
        <v>0</v>
      </c>
      <c r="R94" s="20">
        <f>310-200</f>
        <v>110</v>
      </c>
      <c r="S94" s="19">
        <f t="shared" ref="S94:S95" si="612">SUM(R94/12*9*$D94*$F94*$H94*$J94*S$10)+SUM(R94/12*3*$E94*$F94*$H94*$J94*S$10)</f>
        <v>593678.08499999996</v>
      </c>
      <c r="T94" s="21">
        <v>0</v>
      </c>
      <c r="U94" s="19">
        <f t="shared" ref="U94:U95" si="613">SUM(T94/12*9*$D94*$F94*$H94*$J94*U$10)+SUM(T94/12*3*$E94*$F94*$H94*$J94*U$10)</f>
        <v>0</v>
      </c>
      <c r="V94" s="21">
        <v>0</v>
      </c>
      <c r="W94" s="19">
        <f t="shared" ref="W94:W95" si="614">SUM(V94/12*9*$D94*$F94*$H94*$J94*W$10)+SUM(V94/12*3*$E94*$F94*$H94*$J94*W$10)</f>
        <v>0</v>
      </c>
      <c r="X94" s="21">
        <v>53</v>
      </c>
      <c r="Y94" s="19">
        <f t="shared" ref="Y94:Y95" si="615">SUM(X94/12*9*$D94*$F94*$H94*$J94*Y$10)+SUM(X94/12*3*$E94*$F94*$H94*$J94*Y$10)</f>
        <v>286044.89549999998</v>
      </c>
      <c r="Z94" s="21"/>
      <c r="AA94" s="19">
        <f t="shared" ref="AA94:AA95" si="616">SUM(Z94/12*9*$D94*$F94*$H94*$J94*AA$10)+SUM(Z94/12*3*$E94*$F94*$H94*$J94*AA$10)</f>
        <v>0</v>
      </c>
      <c r="AB94" s="21">
        <v>0</v>
      </c>
      <c r="AC94" s="19">
        <f t="shared" ref="AC94:AC95" si="617">SUM(AB94/12*9*$D94*$F94*$H94*$J94*AC$10)+SUM(AB94/12*3*$E94*$F94*$H94*$J94*AC$10)</f>
        <v>0</v>
      </c>
      <c r="AD94" s="20"/>
      <c r="AE94" s="19">
        <f t="shared" ref="AE94:AE95" si="618">SUM(AD94/12*9*$D94*$F94*$H94*$J94*AE$10)+SUM(AD94/12*3*$E94*$F94*$H94*$J94*AE$10)</f>
        <v>0</v>
      </c>
      <c r="AF94" s="21">
        <v>0</v>
      </c>
      <c r="AG94" s="19">
        <f t="shared" ref="AG94:AG95" si="619">SUM(AF94/12*9*$D94*$F94*$H94*$J94*AG$10)+SUM(AF94/12*3*$E94*$F94*$H94*$J94*AG$10)</f>
        <v>0</v>
      </c>
      <c r="AH94" s="21">
        <v>0</v>
      </c>
      <c r="AI94" s="19">
        <f t="shared" ref="AI94:AI95" si="620">SUM(AH94/12*9*$D94*$F94*$H94*$J94*AI$10)+SUM(AH94/12*3*$E94*$F94*$H94*$J94*AI$10)</f>
        <v>0</v>
      </c>
      <c r="AJ94" s="21"/>
      <c r="AK94" s="19">
        <f t="shared" ref="AK94:AK95" si="621">SUM(AJ94/12*9*$D94*$F94*$H94*$J94*AK$10)+SUM(AJ94/12*3*$E94*$F94*$H94*$J94*AK$10)</f>
        <v>0</v>
      </c>
      <c r="AL94" s="21">
        <v>0</v>
      </c>
      <c r="AM94" s="19">
        <f t="shared" ref="AM94:AM95" si="622">SUM(AL94/12*9*$D94*$F94*$H94*$K94*AM$10)+SUM(AL94/12*3*$E94*$F94*$H94*$K94*AM$10)</f>
        <v>0</v>
      </c>
      <c r="AN94" s="21">
        <v>0</v>
      </c>
      <c r="AO94" s="19">
        <f t="shared" ref="AO94:AO95" si="623">SUM(AN94/12*9*$D94*$F94*$H94*$K94*AO$10)+SUM(AN94/12*3*$E94*$F94*$H94*$K94*AO$10)</f>
        <v>0</v>
      </c>
      <c r="AP94" s="31">
        <v>140</v>
      </c>
      <c r="AQ94" s="19">
        <f t="shared" ref="AQ94:AQ95" si="624">SUM(AP94/12*9*$D94*$F94*$H94*$K94*AQ$10)+SUM(AP94/12*3*$E94*$F94*$H94*$K94*AQ$10)</f>
        <v>906708.348</v>
      </c>
      <c r="AR94" s="21">
        <v>0</v>
      </c>
      <c r="AS94" s="19">
        <f t="shared" ref="AS94:AS95" si="625">SUM(AR94/12*9*$D94*$F94*$H94*$K94*AS$10)+SUM(AR94/12*3*$E94*$F94*$H94*$K94*AS$10)</f>
        <v>0</v>
      </c>
      <c r="AT94" s="21">
        <v>0</v>
      </c>
      <c r="AU94" s="19">
        <f t="shared" ref="AU94:AU95" si="626">SUM(AT94/12*9*$D94*$F94*$H94*$K94*AU$10)+SUM(AT94/12*3*$E94*$F94*$H94*$K94*AU$10)</f>
        <v>0</v>
      </c>
      <c r="AV94" s="21">
        <v>0</v>
      </c>
      <c r="AW94" s="19">
        <f t="shared" ref="AW94:AW95" si="627">SUM(AV94/12*9*$D94*$F94*$H94*$K94*AW$10)+SUM(AV94/12*3*$E94*$F94*$H94*$K94*AW$10)</f>
        <v>0</v>
      </c>
      <c r="AX94" s="21">
        <v>0</v>
      </c>
      <c r="AY94" s="19">
        <f t="shared" ref="AY94:AY95" si="628">SUM(AX94/12*9*$D94*$F94*$H94*$K94*AY$10)+SUM(AX94/12*3*$E94*$F94*$H94*$K94*AY$10)</f>
        <v>0</v>
      </c>
      <c r="AZ94" s="21">
        <v>29</v>
      </c>
      <c r="BA94" s="19">
        <f t="shared" ref="BA94:BA95" si="629">SUM(AZ94/12*9*$D94*$F94*$H94*$J94*BA$10)+SUM(AZ94/12*3*$E94*$F94*$H94*$J94*BA$10)</f>
        <v>156515.13149999999</v>
      </c>
      <c r="BB94" s="21"/>
      <c r="BC94" s="19">
        <f t="shared" ref="BC94:BC95" si="630">SUM(BB94/12*9*$D94*$F94*$H94*$J94*BC$10)+SUM(BB94/12*3*$E94*$F94*$H94*$J94*BC$10)</f>
        <v>0</v>
      </c>
      <c r="BD94" s="21"/>
      <c r="BE94" s="19">
        <f t="shared" ref="BE94:BE95" si="631">SUM(BD94/12*9*$D94*$F94*$H94*$J94*BE$10)+SUM(BD94/12*3*$E94*$F94*$H94*$J94*BE$10)</f>
        <v>0</v>
      </c>
      <c r="BF94" s="21"/>
      <c r="BG94" s="19">
        <f t="shared" ref="BG94:BG95" si="632">SUM(BF94/12*9*$D94*$F94*$H94*$J94*BG$10)+SUM(BF94/12*3*$E94*$F94*$H94*$J94*BG$10)</f>
        <v>0</v>
      </c>
      <c r="BH94" s="21">
        <v>0</v>
      </c>
      <c r="BI94" s="19">
        <f t="shared" ref="BI94:BI95" si="633">SUM(BH94/12*9*$D94*$F94*$H94*$J94*BI$10)+SUM(BH94/12*3*$E94*$F94*$H94*$J94*BI$10)</f>
        <v>0</v>
      </c>
      <c r="BJ94" s="21">
        <v>0</v>
      </c>
      <c r="BK94" s="19">
        <f t="shared" ref="BK94:BK95" si="634">SUM(BJ94/12*9*$D94*$F94*$H94*$K94*BK$10)+SUM(BJ94/12*3*$E94*$F94*$H94*$K94*BK$10)</f>
        <v>0</v>
      </c>
      <c r="BL94" s="21">
        <v>0</v>
      </c>
      <c r="BM94" s="19">
        <f t="shared" ref="BM94:BM95" si="635">SUM(BL94/12*9*$D94*$F94*$H94*$K94*BM$10)+SUM(BL94/12*3*$E94*$F94*$H94*$K94*BM$10)</f>
        <v>0</v>
      </c>
      <c r="BN94" s="21"/>
      <c r="BO94" s="19">
        <f t="shared" ref="BO94:BO95" si="636">SUM(BN94/12*9*$D94*$F94*$H94*$J94*BO$10)+SUM(BN94/12*3*$E94*$F94*$H94*$J94*BO$10)</f>
        <v>0</v>
      </c>
      <c r="BP94" s="21"/>
      <c r="BQ94" s="19">
        <f t="shared" ref="BQ94:BQ95" si="637">SUM(BP94/12*9*$D94*$F94*$H94*$K94*BQ$10)+SUM(BP94/12*3*$E94*$F94*$H94*$K94*BQ$10)</f>
        <v>0</v>
      </c>
      <c r="BR94" s="21">
        <v>0</v>
      </c>
      <c r="BS94" s="19">
        <f t="shared" ref="BS94:BS95" si="638">SUM(BR94/12*9*$D94*$F94*$H94*$J94*BS$10)+SUM(BR94/12*3*$E94*$F94*$H94*$J94*BS$10)</f>
        <v>0</v>
      </c>
      <c r="BT94" s="21">
        <v>0</v>
      </c>
      <c r="BU94" s="19">
        <f t="shared" ref="BU94:BU95" si="639">SUM(BT94/12*9*$D94*$F94*$H94*$J94*BU$10)+SUM(BT94/12*3*$E94*$F94*$H94*$J94*BU$10)</f>
        <v>0</v>
      </c>
      <c r="BV94" s="21"/>
      <c r="BW94" s="19">
        <f t="shared" ref="BW94:BW95" si="640">SUM(BV94/12*9*$D94*$F94*$H94*$K94*BW$10)+SUM(BV94/12*3*$E94*$F94*$H94*$K94*BW$10)</f>
        <v>0</v>
      </c>
      <c r="BX94" s="19">
        <v>0</v>
      </c>
      <c r="BY94" s="21">
        <v>0</v>
      </c>
      <c r="BZ94" s="19">
        <f t="shared" ref="BZ94:BZ95" si="641">SUM(BY94/12*9*$D94*$F94*$H94*$K94*BZ$10)+SUM(BY94/12*3*$E94*$F94*$H94*$K94*BZ$10)</f>
        <v>0</v>
      </c>
      <c r="CA94" s="21"/>
      <c r="CB94" s="19">
        <f t="shared" ref="CB94:CB95" si="642">SUM(CA94/12*9*$D94*$F94*$H94*$K94*CB$10)+SUM(CA94/12*3*$E94*$F94*$H94*$K94*CB$10)</f>
        <v>0</v>
      </c>
      <c r="CC94" s="21"/>
      <c r="CD94" s="19">
        <f t="shared" ref="CD94:CD95" si="643">SUM(CC94/12*9*$D94*$F94*$H94*$K94*CD$10)+SUM(CC94/12*3*$E94*$F94*$H94*$K94*CD$10)</f>
        <v>0</v>
      </c>
      <c r="CE94" s="21">
        <v>0</v>
      </c>
      <c r="CF94" s="19">
        <f t="shared" ref="CF94:CF95" si="644">SUM(CE94/12*9*$D94*$F94*$H94*$K94*CF$10)+SUM(CE94/12*3*$E94*$F94*$H94*$K94*CF$10)</f>
        <v>0</v>
      </c>
      <c r="CG94" s="21">
        <v>0</v>
      </c>
      <c r="CH94" s="19">
        <f t="shared" ref="CH94:CH95" si="645">SUM(CG94/12*9*$D94*$F94*$H94*$J94*CH$10)+SUM(CG94/12*3*$E94*$F94*$H94*$J94*CH$10)</f>
        <v>0</v>
      </c>
      <c r="CI94" s="21"/>
      <c r="CJ94" s="19">
        <f t="shared" ref="CJ94:CJ95" si="646">SUM(CI94/12*9*$D94*$F94*$H94*$J94*CJ$10)+SUM(CI94/12*3*$E94*$F94*$H94*$J94*CJ$10)</f>
        <v>0</v>
      </c>
      <c r="CK94" s="21">
        <v>0</v>
      </c>
      <c r="CL94" s="19">
        <f t="shared" ref="CL94:CL95" si="647">SUM(CK94/12*9*$D94*$F94*$H94*$J94*CL$10)+SUM(CK94/12*3*$E94*$F94*$H94*$J94*CL$10)</f>
        <v>0</v>
      </c>
      <c r="CM94" s="21">
        <v>5</v>
      </c>
      <c r="CN94" s="19">
        <f t="shared" ref="CN94:CN95" si="648">SUM(CM94/12*9*$D94*$F94*$H94*$K94*CN$10)+SUM(CM94/12*3*$E94*$F94*$H94*$K94*CN$10)</f>
        <v>32382.440999999999</v>
      </c>
      <c r="CO94" s="21">
        <v>0</v>
      </c>
      <c r="CP94" s="19">
        <f t="shared" ref="CP94:CP95" si="649">SUM(CO94/12*9*$D94*$F94*$H94*$K94*CP$10)+SUM(CO94/12*3*$E94*$F94*$H94*$K94*CP$10)</f>
        <v>0</v>
      </c>
      <c r="CQ94" s="31">
        <v>5</v>
      </c>
      <c r="CR94" s="19">
        <f t="shared" ref="CR94:CR95" si="650">SUM(CQ94/12*9*$D94*$F94*$H94*$M94*CR$10)+SUM(CQ94/12*3*$E94*$F94*$H94*$M94*CR$10)</f>
        <v>49537.424624999992</v>
      </c>
      <c r="CS94" s="31"/>
      <c r="CT94" s="19">
        <f t="shared" ref="CT94:CT95" si="651">SUM(CS94/12*9*$D94*$F94*$H94*$L94*CT$10)+SUM(CS94/12*3*$E94*$F94*$H94*$L94*CT$10)</f>
        <v>0</v>
      </c>
      <c r="CU94" s="19"/>
      <c r="CV94" s="19"/>
      <c r="CW94" s="19"/>
      <c r="CX94" s="19"/>
      <c r="CY94" s="55">
        <f t="shared" ref="CY94:CZ99" si="652">SUM(AD94,R94,T94,AB94,N94,V94,P94,BF94,BT94,CG94,CK94,BH94,CI94,AF94,AZ94,BB94,AH94,BD94,BR94,AJ94,X94,CO94,BJ94,CM94,BL94,BY94,CC94,BV94,CA94,AL94,AN94,AP94,AR94,AT94,AX94,AV94,BP94,CS94,CQ94,CE94,Z94,BN94)</f>
        <v>342</v>
      </c>
      <c r="CZ94" s="55">
        <f t="shared" si="652"/>
        <v>2024866.3256250001</v>
      </c>
      <c r="DF94" s="33"/>
    </row>
    <row r="95" spans="1:110" ht="30" x14ac:dyDescent="0.25">
      <c r="A95" s="28"/>
      <c r="B95" s="28">
        <v>62</v>
      </c>
      <c r="C95" s="15" t="s">
        <v>202</v>
      </c>
      <c r="D95" s="16">
        <f>D93</f>
        <v>9860</v>
      </c>
      <c r="E95" s="16">
        <v>9959</v>
      </c>
      <c r="F95" s="17">
        <v>0.96</v>
      </c>
      <c r="G95" s="17"/>
      <c r="H95" s="58">
        <v>0.9</v>
      </c>
      <c r="I95" s="59"/>
      <c r="J95" s="16">
        <v>1.4</v>
      </c>
      <c r="K95" s="16">
        <v>1.68</v>
      </c>
      <c r="L95" s="16">
        <v>2.23</v>
      </c>
      <c r="M95" s="18">
        <v>2.57</v>
      </c>
      <c r="N95" s="21">
        <v>0</v>
      </c>
      <c r="O95" s="19">
        <f t="shared" si="610"/>
        <v>0</v>
      </c>
      <c r="P95" s="21">
        <v>0</v>
      </c>
      <c r="Q95" s="19">
        <f t="shared" si="611"/>
        <v>0</v>
      </c>
      <c r="R95" s="20"/>
      <c r="S95" s="19">
        <f t="shared" si="612"/>
        <v>0</v>
      </c>
      <c r="T95" s="21">
        <v>0</v>
      </c>
      <c r="U95" s="19">
        <f t="shared" si="613"/>
        <v>0</v>
      </c>
      <c r="V95" s="21">
        <v>0</v>
      </c>
      <c r="W95" s="19">
        <f t="shared" si="614"/>
        <v>0</v>
      </c>
      <c r="X95" s="21">
        <v>7</v>
      </c>
      <c r="Y95" s="19">
        <f t="shared" si="615"/>
        <v>83696.155199999994</v>
      </c>
      <c r="Z95" s="21"/>
      <c r="AA95" s="19">
        <f t="shared" si="616"/>
        <v>0</v>
      </c>
      <c r="AB95" s="21">
        <v>0</v>
      </c>
      <c r="AC95" s="19">
        <f t="shared" si="617"/>
        <v>0</v>
      </c>
      <c r="AD95" s="20"/>
      <c r="AE95" s="19">
        <f t="shared" si="618"/>
        <v>0</v>
      </c>
      <c r="AF95" s="21">
        <v>0</v>
      </c>
      <c r="AG95" s="19">
        <f t="shared" si="619"/>
        <v>0</v>
      </c>
      <c r="AH95" s="21">
        <v>0</v>
      </c>
      <c r="AI95" s="19">
        <f t="shared" si="620"/>
        <v>0</v>
      </c>
      <c r="AJ95" s="21"/>
      <c r="AK95" s="19">
        <f t="shared" si="621"/>
        <v>0</v>
      </c>
      <c r="AL95" s="21">
        <v>0</v>
      </c>
      <c r="AM95" s="19">
        <f t="shared" si="622"/>
        <v>0</v>
      </c>
      <c r="AN95" s="21">
        <v>0</v>
      </c>
      <c r="AO95" s="19">
        <f t="shared" si="623"/>
        <v>0</v>
      </c>
      <c r="AP95" s="21">
        <v>0</v>
      </c>
      <c r="AQ95" s="19">
        <f t="shared" si="624"/>
        <v>0</v>
      </c>
      <c r="AR95" s="21">
        <v>0</v>
      </c>
      <c r="AS95" s="19">
        <f t="shared" si="625"/>
        <v>0</v>
      </c>
      <c r="AT95" s="21">
        <v>0</v>
      </c>
      <c r="AU95" s="19">
        <f t="shared" si="626"/>
        <v>0</v>
      </c>
      <c r="AV95" s="21">
        <v>0</v>
      </c>
      <c r="AW95" s="19">
        <f t="shared" si="627"/>
        <v>0</v>
      </c>
      <c r="AX95" s="21">
        <v>0</v>
      </c>
      <c r="AY95" s="19">
        <f t="shared" si="628"/>
        <v>0</v>
      </c>
      <c r="AZ95" s="21">
        <v>101</v>
      </c>
      <c r="BA95" s="19">
        <f t="shared" si="629"/>
        <v>1207615.9536000001</v>
      </c>
      <c r="BB95" s="21"/>
      <c r="BC95" s="19">
        <f t="shared" si="630"/>
        <v>0</v>
      </c>
      <c r="BD95" s="21"/>
      <c r="BE95" s="19">
        <f t="shared" si="631"/>
        <v>0</v>
      </c>
      <c r="BF95" s="21">
        <v>0</v>
      </c>
      <c r="BG95" s="19">
        <f t="shared" si="632"/>
        <v>0</v>
      </c>
      <c r="BH95" s="21">
        <v>0</v>
      </c>
      <c r="BI95" s="19">
        <f t="shared" si="633"/>
        <v>0</v>
      </c>
      <c r="BJ95" s="21">
        <v>0</v>
      </c>
      <c r="BK95" s="19">
        <f t="shared" si="634"/>
        <v>0</v>
      </c>
      <c r="BL95" s="21">
        <v>0</v>
      </c>
      <c r="BM95" s="19">
        <f t="shared" si="635"/>
        <v>0</v>
      </c>
      <c r="BN95" s="21"/>
      <c r="BO95" s="19">
        <f t="shared" si="636"/>
        <v>0</v>
      </c>
      <c r="BP95" s="21"/>
      <c r="BQ95" s="19">
        <f t="shared" si="637"/>
        <v>0</v>
      </c>
      <c r="BR95" s="21">
        <v>0</v>
      </c>
      <c r="BS95" s="19">
        <f t="shared" si="638"/>
        <v>0</v>
      </c>
      <c r="BT95" s="21">
        <v>0</v>
      </c>
      <c r="BU95" s="19">
        <f t="shared" si="639"/>
        <v>0</v>
      </c>
      <c r="BV95" s="21">
        <v>0</v>
      </c>
      <c r="BW95" s="19">
        <f t="shared" si="640"/>
        <v>0</v>
      </c>
      <c r="BX95" s="19">
        <v>0</v>
      </c>
      <c r="BY95" s="21">
        <v>0</v>
      </c>
      <c r="BZ95" s="19">
        <f t="shared" si="641"/>
        <v>0</v>
      </c>
      <c r="CA95" s="21"/>
      <c r="CB95" s="19">
        <f t="shared" si="642"/>
        <v>0</v>
      </c>
      <c r="CC95" s="21">
        <v>0</v>
      </c>
      <c r="CD95" s="19">
        <f t="shared" si="643"/>
        <v>0</v>
      </c>
      <c r="CE95" s="21">
        <v>0</v>
      </c>
      <c r="CF95" s="19">
        <f t="shared" si="644"/>
        <v>0</v>
      </c>
      <c r="CG95" s="21">
        <v>0</v>
      </c>
      <c r="CH95" s="19">
        <f t="shared" si="645"/>
        <v>0</v>
      </c>
      <c r="CI95" s="21"/>
      <c r="CJ95" s="19">
        <f t="shared" si="646"/>
        <v>0</v>
      </c>
      <c r="CK95" s="21">
        <v>0</v>
      </c>
      <c r="CL95" s="19">
        <f t="shared" si="647"/>
        <v>0</v>
      </c>
      <c r="CM95" s="21"/>
      <c r="CN95" s="19">
        <f t="shared" si="648"/>
        <v>0</v>
      </c>
      <c r="CO95" s="21">
        <v>0</v>
      </c>
      <c r="CP95" s="19">
        <f t="shared" si="649"/>
        <v>0</v>
      </c>
      <c r="CQ95" s="21">
        <v>0</v>
      </c>
      <c r="CR95" s="19">
        <f t="shared" si="650"/>
        <v>0</v>
      </c>
      <c r="CS95" s="21">
        <v>0</v>
      </c>
      <c r="CT95" s="19">
        <f t="shared" si="651"/>
        <v>0</v>
      </c>
      <c r="CU95" s="19"/>
      <c r="CV95" s="19"/>
      <c r="CW95" s="19"/>
      <c r="CX95" s="19"/>
      <c r="CY95" s="55">
        <f t="shared" si="652"/>
        <v>108</v>
      </c>
      <c r="CZ95" s="55">
        <f t="shared" si="652"/>
        <v>1291312.1088</v>
      </c>
      <c r="DF95" s="33"/>
    </row>
    <row r="96" spans="1:110" ht="30" x14ac:dyDescent="0.25">
      <c r="A96" s="28"/>
      <c r="B96" s="28">
        <v>63</v>
      </c>
      <c r="C96" s="15" t="s">
        <v>203</v>
      </c>
      <c r="D96" s="16">
        <f t="shared" si="337"/>
        <v>9860</v>
      </c>
      <c r="E96" s="16">
        <v>9959</v>
      </c>
      <c r="F96" s="17">
        <v>1.44</v>
      </c>
      <c r="G96" s="17"/>
      <c r="H96" s="29">
        <v>1</v>
      </c>
      <c r="I96" s="59">
        <v>1</v>
      </c>
      <c r="J96" s="16">
        <v>1.4</v>
      </c>
      <c r="K96" s="16">
        <v>1.68</v>
      </c>
      <c r="L96" s="16">
        <v>2.23</v>
      </c>
      <c r="M96" s="18">
        <v>2.57</v>
      </c>
      <c r="N96" s="21">
        <v>0</v>
      </c>
      <c r="O96" s="19">
        <f>SUM(N96/12*5*$D96*$F96*$H96*$J96*O$10)+SUM(N96/12*4*$D96*$F96*$I96*$J96*O$10)+SUM(N96/12*3*$E96*$F96*$I96*$J96*O$10)</f>
        <v>0</v>
      </c>
      <c r="P96" s="21">
        <v>0</v>
      </c>
      <c r="Q96" s="19">
        <f>SUM(P96/12*5*$D96*$F96*$H96*$J96*Q$10)+SUM(P96/12*4*$D96*$F96*$I96*$J96*Q$10)+SUM(P96/12*3*$E96*$F96*$I96*$J96*Q$10)</f>
        <v>0</v>
      </c>
      <c r="R96" s="20"/>
      <c r="S96" s="19">
        <f>SUM(R96/12*5*$D96*$F96*$H96*$J96*S$10)+SUM(R96/12*4*$D96*$F96*$I96*$J96*S$10)+SUM(R96/12*3*$E96*$F96*$I96*$J96*S$10)</f>
        <v>0</v>
      </c>
      <c r="T96" s="21">
        <v>0</v>
      </c>
      <c r="U96" s="19">
        <f>SUM(T96/12*5*$D96*$F96*$H96*$J96*U$10)+SUM(T96/12*4*$D96*$F96*$I96*$J96*U$10)+SUM(T96/12*3*$E96*$F96*$I96*$J96*U$10)</f>
        <v>0</v>
      </c>
      <c r="V96" s="21">
        <v>0</v>
      </c>
      <c r="W96" s="19">
        <f>SUM(V96/12*5*$D96*$F96*$H96*$J96*W$10)+SUM(V96/12*4*$D96*$F96*$I96*$J96*W$10)+SUM(V96/12*3*$E96*$F96*$I96*$J96*W$10)</f>
        <v>0</v>
      </c>
      <c r="X96" s="21"/>
      <c r="Y96" s="19">
        <f>SUM(X96/12*5*$D96*$F96*$H96*$J96*Y$10)+SUM(X96/12*4*$D96*$F96*$I96*$J96*Y$10)+SUM(X96/12*3*$E96*$F96*$I96*$J96*Y$10)</f>
        <v>0</v>
      </c>
      <c r="Z96" s="21"/>
      <c r="AA96" s="19">
        <f>SUM(Z96/12*5*$D96*$F96*$H96*$J96*AA$10)+SUM(Z96/12*4*$D96*$F96*$I96*$J96*AA$10)+SUM(Z96/12*3*$E96*$F96*$I96*$J96*AA$10)</f>
        <v>0</v>
      </c>
      <c r="AB96" s="21">
        <v>0</v>
      </c>
      <c r="AC96" s="19">
        <f>SUM(AB96/12*5*$D96*$F96*$H96*$J96*AC$10)+SUM(AB96/12*4*$D96*$F96*$I96*$J96*AC$10)+SUM(AB96/12*3*$E96*$F96*$I96*$J96*AC$10)</f>
        <v>0</v>
      </c>
      <c r="AD96" s="20"/>
      <c r="AE96" s="19">
        <f>SUM(AD96/12*5*$D96*$F96*$H96*$J96*AE$10)+SUM(AD96/12*4*$D96*$F96*$I96*$J96*AE$10)+SUM(AD96/12*3*$E96*$F96*$I96*$J96*AE$10)</f>
        <v>0</v>
      </c>
      <c r="AF96" s="21">
        <v>0</v>
      </c>
      <c r="AG96" s="19">
        <f>SUM(AF96/12*5*$D96*$F96*$H96*$J96*AG$10)+SUM(AF96/12*4*$D96*$F96*$I96*$J96*AG$10)+SUM(AF96/12*3*$E96*$F96*$I96*$J96*AG$10)</f>
        <v>0</v>
      </c>
      <c r="AH96" s="21">
        <v>0</v>
      </c>
      <c r="AI96" s="19">
        <f>SUM(AH96/12*5*$D96*$F96*$H96*$J96*AI$10)+SUM(AH96/12*4*$D96*$F96*$I96*$J96*AI$10)+SUM(AH96/12*3*$E96*$F96*$I96*$J96*AI$10)</f>
        <v>0</v>
      </c>
      <c r="AJ96" s="21"/>
      <c r="AK96" s="19">
        <f>SUM(AJ96/12*5*$D96*$F96*$H96*$J96*AK$10)+SUM(AJ96/12*4*$D96*$F96*$I96*$J96*AK$10)+SUM(AJ96/12*3*$E96*$F96*$I96*$J96*AK$10)</f>
        <v>0</v>
      </c>
      <c r="AL96" s="21">
        <v>0</v>
      </c>
      <c r="AM96" s="19">
        <f>SUM(AL96/12*5*$D96*$F96*$H96*$K96*AM$10)+SUM(AL96/12*4*$D96*$F96*$I96*$K96*AM$10)+SUM(AL96/12*3*$E96*$F96*$I96*$K96*AM$10)</f>
        <v>0</v>
      </c>
      <c r="AN96" s="21">
        <v>0</v>
      </c>
      <c r="AO96" s="19">
        <f>SUM(AN96/12*5*$D96*$F96*$H96*$K96*AO$10)+SUM(AN96/12*4*$D96*$F96*$I96*$K96*AO$10)+SUM(AN96/12*3*$E96*$F96*$I96*$K96*AO$10)</f>
        <v>0</v>
      </c>
      <c r="AP96" s="21"/>
      <c r="AQ96" s="19">
        <f>SUM(AP96/12*5*$D96*$F96*$H96*$K96*AQ$10)+SUM(AP96/12*4*$D96*$F96*$I96*$K96*AQ$10)+SUM(AP96/12*3*$E96*$F96*$I96*$K96*AQ$10)</f>
        <v>0</v>
      </c>
      <c r="AR96" s="21">
        <v>0</v>
      </c>
      <c r="AS96" s="19">
        <f>SUM(AR96/12*5*$D96*$F96*$H96*$K96*AS$10)+SUM(AR96/12*4*$D96*$F96*$I96*$K96*AS$10)+SUM(AR96/12*3*$E96*$F96*$I96*$K96*AS$10)</f>
        <v>0</v>
      </c>
      <c r="AT96" s="21">
        <v>0</v>
      </c>
      <c r="AU96" s="19">
        <f>SUM(AT96/12*5*$D96*$F96*$H96*$K96*AU$10)+SUM(AT96/12*4*$D96*$F96*$I96*$K96*AU$10)+SUM(AT96/12*3*$E96*$F96*$I96*$K96*AU$10)</f>
        <v>0</v>
      </c>
      <c r="AV96" s="21">
        <v>0</v>
      </c>
      <c r="AW96" s="19">
        <f>SUM(AV96/12*5*$D96*$F96*$H96*$K96*AW$10)+SUM(AV96/12*4*$D96*$F96*$I96*$K96*AW$10)+SUM(AV96/12*3*$E96*$F96*$I96*$K96*AW$10)</f>
        <v>0</v>
      </c>
      <c r="AX96" s="21">
        <v>0</v>
      </c>
      <c r="AY96" s="19">
        <f>SUM(AX96/12*5*$D96*$F96*$H96*$K96*AY$10)+SUM(AX96/12*4*$D96*$F96*$I96*$K96*AY$10)+SUM(AX96/12*3*$E96*$F96*$I96*$K96*AY$10)</f>
        <v>0</v>
      </c>
      <c r="AZ96" s="21">
        <v>4</v>
      </c>
      <c r="BA96" s="19">
        <f>SUM(AZ96/12*5*$D96*$F96*$H96*$J96*BA$10)+SUM(AZ96/12*4*$D96*$F96*$I96*$J96*BA$10)+SUM(AZ96/12*3*$E96*$F96*$I96*$J96*BA$10)</f>
        <v>79710.623999999982</v>
      </c>
      <c r="BB96" s="21"/>
      <c r="BC96" s="19">
        <f>SUM(BB96/12*5*$D96*$F96*$H96*$J96*BC$10)+SUM(BB96/12*4*$D96*$F96*$I96*$J96*BC$10)+SUM(BB96/12*3*$E96*$F96*$I96*$J96*BC$10)</f>
        <v>0</v>
      </c>
      <c r="BD96" s="21"/>
      <c r="BE96" s="19">
        <f>SUM(BD96/12*5*$D96*$F96*$H96*$J96*BE$10)+SUM(BD96/12*4*$D96*$F96*$I96*$J96*BE$10)+SUM(BD96/12*3*$E96*$F96*$I96*$J96*BE$10)</f>
        <v>0</v>
      </c>
      <c r="BF96" s="21">
        <v>0</v>
      </c>
      <c r="BG96" s="19">
        <f>SUM(BF96/12*5*$D96*$F96*$H96*$J96*BG$10)+SUM(BF96/12*4*$D96*$F96*$I96*$J96*BG$10)+SUM(BF96/12*3*$E96*$F96*$I96*$J96*BG$10)</f>
        <v>0</v>
      </c>
      <c r="BH96" s="21">
        <v>0</v>
      </c>
      <c r="BI96" s="19">
        <f>SUM(BH96/12*5*$D96*$F96*$H96*$J96*BI$10)+SUM(BH96/12*4*$D96*$F96*$I96*$J96*BI$10)+SUM(BH96/12*3*$E96*$F96*$I96*$J96*BI$10)</f>
        <v>0</v>
      </c>
      <c r="BJ96" s="21">
        <v>0</v>
      </c>
      <c r="BK96" s="19">
        <f>SUM(BJ96/12*5*$D96*$F96*$H96*$K96*BK$10)+SUM(BJ96/12*4*$D96*$F96*$I96*$K96*BK$10)+SUM(BJ96/12*3*$E96*$F96*$I96*$K96*BK$10)</f>
        <v>0</v>
      </c>
      <c r="BL96" s="21">
        <v>0</v>
      </c>
      <c r="BM96" s="19">
        <f>SUM(BL96/12*5*$D96*$F96*$H96*$K96*BM$10)+SUM(BL96/12*4*$D96*$F96*$I96*$K96*BM$10)+SUM(BL96/12*3*$E96*$F96*$I96*$K96*BM$10)</f>
        <v>0</v>
      </c>
      <c r="BN96" s="21"/>
      <c r="BO96" s="19">
        <f>SUM(BN96/12*5*$D96*$F96*$H96*$J96*BO$10)+SUM(BN96/12*4*$D96*$F96*$I96*$J96*BO$10)+SUM(BN96/12*3*$E96*$F96*$I96*$J96*BO$10)</f>
        <v>0</v>
      </c>
      <c r="BP96" s="21"/>
      <c r="BQ96" s="19">
        <f>SUM(BP96/12*5*$D96*$F96*$H96*$K96*BQ$10)+SUM(BP96/12*4*$D96*$F96*$I96*$K96*BQ$10)+SUM(BP96/12*3*$E96*$F96*$I96*$K96*BQ$10)</f>
        <v>0</v>
      </c>
      <c r="BR96" s="21">
        <v>0</v>
      </c>
      <c r="BS96" s="19">
        <f>SUM(BR96/12*5*$D96*$F96*$H96*$J96*BS$10)+SUM(BR96/12*4*$D96*$F96*$I96*$J96*BS$10)+SUM(BR96/12*3*$E96*$F96*$I96*$J96*BS$10)</f>
        <v>0</v>
      </c>
      <c r="BT96" s="21">
        <v>0</v>
      </c>
      <c r="BU96" s="19">
        <f>SUM(BT96/12*5*$D96*$F96*$H96*$J96*BU$10)+SUM(BT96/12*4*$D96*$F96*$I96*$J96*BU$10)+SUM(BT96/12*3*$E96*$F96*$I96*$J96*BU$10)</f>
        <v>0</v>
      </c>
      <c r="BV96" s="21">
        <v>0</v>
      </c>
      <c r="BW96" s="19">
        <f>SUM(BV96/12*5*$D96*$F96*$H96*$K96*BW$10)+SUM(BV96/12*4*$D96*$F96*$I96*$K96*BW$10)+SUM(BV96/12*3*$E96*$F96*$I96*$K96*BW$10)</f>
        <v>0</v>
      </c>
      <c r="BX96" s="19">
        <v>0</v>
      </c>
      <c r="BY96" s="21">
        <v>0</v>
      </c>
      <c r="BZ96" s="19">
        <f>SUM(BY96/12*5*$D96*$F96*$H96*$K96*BZ$10)+SUM(BY96/12*4*$D96*$F96*$I96*$K96*BZ$10)+SUM(BY96/12*3*$E96*$F96*$I96*$K96*BZ$10)</f>
        <v>0</v>
      </c>
      <c r="CA96" s="21"/>
      <c r="CB96" s="19">
        <f>SUM(CA96/12*5*$D96*$F96*$H96*$K96*CB$10)+SUM(CA96/12*4*$D96*$F96*$I96*$K96*CB$10)+SUM(CA96/12*3*$E96*$F96*$I96*$K96*CB$10)</f>
        <v>0</v>
      </c>
      <c r="CC96" s="21">
        <v>0</v>
      </c>
      <c r="CD96" s="19">
        <f>SUM(CC96/12*5*$D96*$F96*$H96*$K96*CD$10)+SUM(CC96/12*4*$D96*$F96*$I96*$K96*CD$10)+SUM(CC96/12*3*$E96*$F96*$I96*$K96*CD$10)</f>
        <v>0</v>
      </c>
      <c r="CE96" s="21">
        <v>0</v>
      </c>
      <c r="CF96" s="19">
        <f>SUM(CE96/12*5*$D96*$F96*$H96*$K96*CF$10)+SUM(CE96/12*4*$D96*$F96*$I96*$K96*CF$10)+SUM(CE96/12*3*$E96*$F96*$I96*$K96*CF$10)</f>
        <v>0</v>
      </c>
      <c r="CG96" s="21">
        <v>0</v>
      </c>
      <c r="CH96" s="19">
        <f>SUM(CG96/12*5*$D96*$F96*$H96*$J96*CH$10)+SUM(CG96/12*4*$D96*$F96*$I96*$J96*CH$10)+SUM(CG96/12*3*$E96*$F96*$I96*$J96*CH$10)</f>
        <v>0</v>
      </c>
      <c r="CI96" s="21"/>
      <c r="CJ96" s="19">
        <f>SUM(CI96/12*5*$D96*$F96*$H96*$J96*CJ$10)+SUM(CI96/12*4*$D96*$F96*$I96*$J96*CJ$10)+SUM(CI96/12*3*$E96*$F96*$I96*$J96*CJ$10)</f>
        <v>0</v>
      </c>
      <c r="CK96" s="21">
        <v>0</v>
      </c>
      <c r="CL96" s="19">
        <f>SUM(CK96/12*5*$D96*$F96*$H96*$J96*CL$10)+SUM(CK96/12*4*$D96*$F96*$I96*$J96*CL$10)+SUM(CK96/12*3*$E96*$F96*$I96*$J96*CL$10)</f>
        <v>0</v>
      </c>
      <c r="CM96" s="21"/>
      <c r="CN96" s="19">
        <f>SUM(CM96/12*5*$D96*$F96*$H96*$K96*CN$10)+SUM(CM96/12*4*$D96*$F96*$I96*$K96*CN$10)+SUM(CM96/12*3*$E96*$F96*$I96*$K96*CN$10)</f>
        <v>0</v>
      </c>
      <c r="CO96" s="21">
        <v>0</v>
      </c>
      <c r="CP96" s="19">
        <f>SUM(CO96/12*5*$D96*$F96*$H96*$K96*CP$10)+SUM(CO96/12*4*$D96*$F96*$I96*$K96*CP$10)+SUM(CO96/12*3*$E96*$F96*$I96*$K96*CP$10)</f>
        <v>0</v>
      </c>
      <c r="CQ96" s="21">
        <v>0</v>
      </c>
      <c r="CR96" s="19">
        <f>SUM(CQ96/12*5*$D96*$F96*$H96*$M96*CR$10)+SUM(CQ96/12*4*$D96*$F96*$I96*$M96*CR$10)+SUM(CQ96/12*3*$D96*$F96*$I96*$M96*CR$10)</f>
        <v>0</v>
      </c>
      <c r="CS96" s="21">
        <v>0</v>
      </c>
      <c r="CT96" s="19">
        <f>SUM(CS96/12*5*$D96*$F96*$H96*$L96*CT$10)+SUM(CS96/12*4*$D96*$F96*$I96*$L96*CT$10)+SUM(CS96/12*3*$E96*$F96*$I96*$L96*CT$10)</f>
        <v>0</v>
      </c>
      <c r="CU96" s="19"/>
      <c r="CV96" s="19"/>
      <c r="CW96" s="19"/>
      <c r="CX96" s="19"/>
      <c r="CY96" s="55">
        <f t="shared" si="652"/>
        <v>4</v>
      </c>
      <c r="CZ96" s="55">
        <f t="shared" si="652"/>
        <v>79710.623999999982</v>
      </c>
      <c r="DF96" s="33"/>
    </row>
    <row r="97" spans="1:110" ht="30" x14ac:dyDescent="0.25">
      <c r="A97" s="28"/>
      <c r="B97" s="28">
        <v>64</v>
      </c>
      <c r="C97" s="15" t="s">
        <v>204</v>
      </c>
      <c r="D97" s="16">
        <f t="shared" si="337"/>
        <v>9860</v>
      </c>
      <c r="E97" s="16">
        <v>9959</v>
      </c>
      <c r="F97" s="17">
        <v>1.95</v>
      </c>
      <c r="G97" s="17"/>
      <c r="H97" s="62">
        <v>0.97</v>
      </c>
      <c r="I97" s="63">
        <v>0.97</v>
      </c>
      <c r="J97" s="16">
        <v>1.4</v>
      </c>
      <c r="K97" s="16">
        <v>1.68</v>
      </c>
      <c r="L97" s="16">
        <v>2.23</v>
      </c>
      <c r="M97" s="18">
        <v>2.57</v>
      </c>
      <c r="N97" s="21">
        <v>0</v>
      </c>
      <c r="O97" s="19">
        <f t="shared" ref="O97:O99" si="653">SUM(N97/12*9*$D97*$F97*$H97*$J97*O$10)+SUM(N97/12*3*$E97*$F97*$H97*$J97*O$10)</f>
        <v>0</v>
      </c>
      <c r="P97" s="21">
        <v>0</v>
      </c>
      <c r="Q97" s="19">
        <f t="shared" ref="Q97:Q99" si="654">SUM(P97/12*9*$D97*$F97*$H97*$J97*Q$10)+SUM(P97/12*3*$E97*$F97*$H97*$J97*Q$10)</f>
        <v>0</v>
      </c>
      <c r="R97" s="20"/>
      <c r="S97" s="19">
        <f t="shared" ref="S97:S99" si="655">SUM(R97/12*9*$D97*$F97*$H97*$J97*S$10)+SUM(R97/12*3*$E97*$F97*$H97*$J97*S$10)</f>
        <v>0</v>
      </c>
      <c r="T97" s="21">
        <v>0</v>
      </c>
      <c r="U97" s="19">
        <f t="shared" ref="U97:U99" si="656">SUM(T97/12*9*$D97*$F97*$H97*$J97*U$10)+SUM(T97/12*3*$E97*$F97*$H97*$J97*U$10)</f>
        <v>0</v>
      </c>
      <c r="V97" s="21">
        <v>0</v>
      </c>
      <c r="W97" s="19">
        <f t="shared" ref="W97:W99" si="657">SUM(V97/12*9*$D97*$F97*$H97*$J97*W$10)+SUM(V97/12*3*$E97*$F97*$H97*$J97*W$10)</f>
        <v>0</v>
      </c>
      <c r="X97" s="21">
        <v>0</v>
      </c>
      <c r="Y97" s="19">
        <f t="shared" ref="Y97:Y99" si="658">SUM(X97/12*9*$D97*$F97*$H97*$J97*Y$10)+SUM(X97/12*3*$E97*$F97*$H97*$J97*Y$10)</f>
        <v>0</v>
      </c>
      <c r="Z97" s="21"/>
      <c r="AA97" s="19">
        <f t="shared" ref="AA97:AA99" si="659">SUM(Z97/12*9*$D97*$F97*$H97*$J97*AA$10)+SUM(Z97/12*3*$E97*$F97*$H97*$J97*AA$10)</f>
        <v>0</v>
      </c>
      <c r="AB97" s="21">
        <v>0</v>
      </c>
      <c r="AC97" s="19">
        <f t="shared" ref="AC97:AC99" si="660">SUM(AB97/12*9*$D97*$F97*$H97*$J97*AC$10)+SUM(AB97/12*3*$E97*$F97*$H97*$J97*AC$10)</f>
        <v>0</v>
      </c>
      <c r="AD97" s="20"/>
      <c r="AE97" s="19">
        <f t="shared" ref="AE97:AE99" si="661">SUM(AD97/12*9*$D97*$F97*$H97*$J97*AE$10)+SUM(AD97/12*3*$E97*$F97*$H97*$J97*AE$10)</f>
        <v>0</v>
      </c>
      <c r="AF97" s="21">
        <v>0</v>
      </c>
      <c r="AG97" s="19">
        <f t="shared" ref="AG97:AG99" si="662">SUM(AF97/12*9*$D97*$F97*$H97*$J97*AG$10)+SUM(AF97/12*3*$E97*$F97*$H97*$J97*AG$10)</f>
        <v>0</v>
      </c>
      <c r="AH97" s="21">
        <v>0</v>
      </c>
      <c r="AI97" s="19">
        <f t="shared" ref="AI97:AI99" si="663">SUM(AH97/12*9*$D97*$F97*$H97*$J97*AI$10)+SUM(AH97/12*3*$E97*$F97*$H97*$J97*AI$10)</f>
        <v>0</v>
      </c>
      <c r="AJ97" s="21"/>
      <c r="AK97" s="19">
        <f t="shared" ref="AK97:AK99" si="664">SUM(AJ97/12*9*$D97*$F97*$H97*$J97*AK$10)+SUM(AJ97/12*3*$E97*$F97*$H97*$J97*AK$10)</f>
        <v>0</v>
      </c>
      <c r="AL97" s="21">
        <v>0</v>
      </c>
      <c r="AM97" s="19">
        <f t="shared" ref="AM97:AM99" si="665">SUM(AL97/12*9*$D97*$F97*$H97*$K97*AM$10)+SUM(AL97/12*3*$E97*$F97*$H97*$K97*AM$10)</f>
        <v>0</v>
      </c>
      <c r="AN97" s="21">
        <v>0</v>
      </c>
      <c r="AO97" s="19">
        <f t="shared" ref="AO97:AO99" si="666">SUM(AN97/12*9*$D97*$F97*$H97*$K97*AO$10)+SUM(AN97/12*3*$E97*$F97*$H97*$K97*AO$10)</f>
        <v>0</v>
      </c>
      <c r="AP97" s="21"/>
      <c r="AQ97" s="19">
        <f t="shared" ref="AQ97:AQ99" si="667">SUM(AP97/12*9*$D97*$F97*$H97*$K97*AQ$10)+SUM(AP97/12*3*$E97*$F97*$H97*$K97*AQ$10)</f>
        <v>0</v>
      </c>
      <c r="AR97" s="21">
        <v>0</v>
      </c>
      <c r="AS97" s="19">
        <f t="shared" ref="AS97:AS99" si="668">SUM(AR97/12*9*$D97*$F97*$H97*$K97*AS$10)+SUM(AR97/12*3*$E97*$F97*$H97*$K97*AS$10)</f>
        <v>0</v>
      </c>
      <c r="AT97" s="21">
        <v>0</v>
      </c>
      <c r="AU97" s="19">
        <f t="shared" ref="AU97:AU99" si="669">SUM(AT97/12*9*$D97*$F97*$H97*$K97*AU$10)+SUM(AT97/12*3*$E97*$F97*$H97*$K97*AU$10)</f>
        <v>0</v>
      </c>
      <c r="AV97" s="21">
        <v>0</v>
      </c>
      <c r="AW97" s="19">
        <f t="shared" ref="AW97:AW99" si="670">SUM(AV97/12*9*$D97*$F97*$H97*$K97*AW$10)+SUM(AV97/12*3*$E97*$F97*$H97*$K97*AW$10)</f>
        <v>0</v>
      </c>
      <c r="AX97" s="21">
        <v>0</v>
      </c>
      <c r="AY97" s="19">
        <f t="shared" ref="AY97:AY99" si="671">SUM(AX97/12*9*$D97*$F97*$H97*$K97*AY$10)+SUM(AX97/12*3*$E97*$F97*$H97*$K97*AY$10)</f>
        <v>0</v>
      </c>
      <c r="AZ97" s="21">
        <v>2</v>
      </c>
      <c r="BA97" s="19">
        <f t="shared" ref="BA97:BA99" si="672">SUM(AZ97/12*9*$D97*$F97*$H97*$J97*BA$10)+SUM(AZ97/12*3*$E97*$F97*$H97*$J97*BA$10)</f>
        <v>52351.612949999995</v>
      </c>
      <c r="BB97" s="21"/>
      <c r="BC97" s="19">
        <f t="shared" ref="BC97:BC99" si="673">SUM(BB97/12*9*$D97*$F97*$H97*$J97*BC$10)+SUM(BB97/12*3*$E97*$F97*$H97*$J97*BC$10)</f>
        <v>0</v>
      </c>
      <c r="BD97" s="21"/>
      <c r="BE97" s="19">
        <f t="shared" ref="BE97:BE99" si="674">SUM(BD97/12*9*$D97*$F97*$H97*$J97*BE$10)+SUM(BD97/12*3*$E97*$F97*$H97*$J97*BE$10)</f>
        <v>0</v>
      </c>
      <c r="BF97" s="21">
        <v>0</v>
      </c>
      <c r="BG97" s="19">
        <f t="shared" ref="BG97:BG99" si="675">SUM(BF97/12*9*$D97*$F97*$H97*$J97*BG$10)+SUM(BF97/12*3*$E97*$F97*$H97*$J97*BG$10)</f>
        <v>0</v>
      </c>
      <c r="BH97" s="21">
        <v>0</v>
      </c>
      <c r="BI97" s="19">
        <f t="shared" ref="BI97:BI99" si="676">SUM(BH97/12*9*$D97*$F97*$H97*$J97*BI$10)+SUM(BH97/12*3*$E97*$F97*$H97*$J97*BI$10)</f>
        <v>0</v>
      </c>
      <c r="BJ97" s="21">
        <v>0</v>
      </c>
      <c r="BK97" s="19">
        <f t="shared" ref="BK97:BK99" si="677">SUM(BJ97/12*9*$D97*$F97*$H97*$K97*BK$10)+SUM(BJ97/12*3*$E97*$F97*$H97*$K97*BK$10)</f>
        <v>0</v>
      </c>
      <c r="BL97" s="21">
        <v>0</v>
      </c>
      <c r="BM97" s="19">
        <f t="shared" ref="BM97:BM99" si="678">SUM(BL97/12*9*$D97*$F97*$H97*$K97*BM$10)+SUM(BL97/12*3*$E97*$F97*$H97*$K97*BM$10)</f>
        <v>0</v>
      </c>
      <c r="BN97" s="21"/>
      <c r="BO97" s="19">
        <f t="shared" ref="BO97:BO99" si="679">SUM(BN97/12*9*$D97*$F97*$H97*$J97*BO$10)+SUM(BN97/12*3*$E97*$F97*$H97*$J97*BO$10)</f>
        <v>0</v>
      </c>
      <c r="BP97" s="21"/>
      <c r="BQ97" s="19">
        <f t="shared" ref="BQ97:BQ99" si="680">SUM(BP97/12*9*$D97*$F97*$H97*$K97*BQ$10)+SUM(BP97/12*3*$E97*$F97*$H97*$K97*BQ$10)</f>
        <v>0</v>
      </c>
      <c r="BR97" s="21">
        <v>0</v>
      </c>
      <c r="BS97" s="19">
        <f t="shared" ref="BS97:BS99" si="681">SUM(BR97/12*9*$D97*$F97*$H97*$J97*BS$10)+SUM(BR97/12*3*$E97*$F97*$H97*$J97*BS$10)</f>
        <v>0</v>
      </c>
      <c r="BT97" s="21">
        <v>0</v>
      </c>
      <c r="BU97" s="19">
        <f t="shared" ref="BU97:BU99" si="682">SUM(BT97/12*9*$D97*$F97*$H97*$J97*BU$10)+SUM(BT97/12*3*$E97*$F97*$H97*$J97*BU$10)</f>
        <v>0</v>
      </c>
      <c r="BV97" s="21">
        <v>0</v>
      </c>
      <c r="BW97" s="19">
        <f t="shared" ref="BW97:BW99" si="683">SUM(BV97/12*9*$D97*$F97*$H97*$K97*BW$10)+SUM(BV97/12*3*$E97*$F97*$H97*$K97*BW$10)</f>
        <v>0</v>
      </c>
      <c r="BX97" s="19">
        <v>0</v>
      </c>
      <c r="BY97" s="21">
        <v>0</v>
      </c>
      <c r="BZ97" s="19">
        <f t="shared" ref="BZ97:BZ99" si="684">SUM(BY97/12*9*$D97*$F97*$H97*$K97*BZ$10)+SUM(BY97/12*3*$E97*$F97*$H97*$K97*BZ$10)</f>
        <v>0</v>
      </c>
      <c r="CA97" s="21"/>
      <c r="CB97" s="19">
        <f t="shared" ref="CB97:CB99" si="685">SUM(CA97/12*9*$D97*$F97*$H97*$K97*CB$10)+SUM(CA97/12*3*$E97*$F97*$H97*$K97*CB$10)</f>
        <v>0</v>
      </c>
      <c r="CC97" s="21">
        <v>0</v>
      </c>
      <c r="CD97" s="19">
        <f t="shared" ref="CD97:CD99" si="686">SUM(CC97/12*9*$D97*$F97*$H97*$K97*CD$10)+SUM(CC97/12*3*$E97*$F97*$H97*$K97*CD$10)</f>
        <v>0</v>
      </c>
      <c r="CE97" s="21">
        <v>0</v>
      </c>
      <c r="CF97" s="19">
        <f t="shared" ref="CF97:CF99" si="687">SUM(CE97/12*9*$D97*$F97*$H97*$K97*CF$10)+SUM(CE97/12*3*$E97*$F97*$H97*$K97*CF$10)</f>
        <v>0</v>
      </c>
      <c r="CG97" s="21">
        <v>0</v>
      </c>
      <c r="CH97" s="19">
        <f t="shared" ref="CH97:CH99" si="688">SUM(CG97/12*9*$D97*$F97*$H97*$J97*CH$10)+SUM(CG97/12*3*$E97*$F97*$H97*$J97*CH$10)</f>
        <v>0</v>
      </c>
      <c r="CI97" s="21"/>
      <c r="CJ97" s="19">
        <f t="shared" ref="CJ97:CJ99" si="689">SUM(CI97/12*9*$D97*$F97*$H97*$J97*CJ$10)+SUM(CI97/12*3*$E97*$F97*$H97*$J97*CJ$10)</f>
        <v>0</v>
      </c>
      <c r="CK97" s="21">
        <v>0</v>
      </c>
      <c r="CL97" s="19">
        <f t="shared" ref="CL97:CL99" si="690">SUM(CK97/12*9*$D97*$F97*$H97*$J97*CL$10)+SUM(CK97/12*3*$E97*$F97*$H97*$J97*CL$10)</f>
        <v>0</v>
      </c>
      <c r="CM97" s="21"/>
      <c r="CN97" s="19">
        <f t="shared" ref="CN97:CN99" si="691">SUM(CM97/12*9*$D97*$F97*$H97*$K97*CN$10)+SUM(CM97/12*3*$E97*$F97*$H97*$K97*CN$10)</f>
        <v>0</v>
      </c>
      <c r="CO97" s="21">
        <v>0</v>
      </c>
      <c r="CP97" s="19">
        <f t="shared" ref="CP97:CP99" si="692">SUM(CO97/12*9*$D97*$F97*$H97*$K97*CP$10)+SUM(CO97/12*3*$E97*$F97*$H97*$K97*CP$10)</f>
        <v>0</v>
      </c>
      <c r="CQ97" s="21">
        <v>0</v>
      </c>
      <c r="CR97" s="19">
        <f t="shared" ref="CR97:CR99" si="693">SUM(CQ97/12*9*$D97*$F97*$H97*$M97*CR$10)+SUM(CQ97/12*3*$E97*$F97*$H97*$M97*CR$10)</f>
        <v>0</v>
      </c>
      <c r="CS97" s="21">
        <v>0</v>
      </c>
      <c r="CT97" s="19">
        <f t="shared" ref="CT97:CT99" si="694">SUM(CS97/12*9*$D97*$F97*$H97*$L97*CT$10)+SUM(CS97/12*3*$E97*$F97*$H97*$L97*CT$10)</f>
        <v>0</v>
      </c>
      <c r="CU97" s="19"/>
      <c r="CV97" s="19"/>
      <c r="CW97" s="19"/>
      <c r="CX97" s="19"/>
      <c r="CY97" s="55">
        <f t="shared" si="652"/>
        <v>2</v>
      </c>
      <c r="CZ97" s="55">
        <f t="shared" si="652"/>
        <v>52351.612949999995</v>
      </c>
      <c r="DF97" s="33"/>
    </row>
    <row r="98" spans="1:110" ht="30" x14ac:dyDescent="0.25">
      <c r="A98" s="28"/>
      <c r="B98" s="28">
        <v>65</v>
      </c>
      <c r="C98" s="15" t="s">
        <v>205</v>
      </c>
      <c r="D98" s="16">
        <f t="shared" si="337"/>
        <v>9860</v>
      </c>
      <c r="E98" s="16">
        <v>9959</v>
      </c>
      <c r="F98" s="17">
        <v>2.17</v>
      </c>
      <c r="G98" s="17"/>
      <c r="H98" s="29">
        <v>1</v>
      </c>
      <c r="I98" s="30"/>
      <c r="J98" s="16">
        <v>1.4</v>
      </c>
      <c r="K98" s="16">
        <v>1.68</v>
      </c>
      <c r="L98" s="16">
        <v>2.23</v>
      </c>
      <c r="M98" s="18">
        <v>2.57</v>
      </c>
      <c r="N98" s="21">
        <v>0</v>
      </c>
      <c r="O98" s="19">
        <f t="shared" si="653"/>
        <v>0</v>
      </c>
      <c r="P98" s="21">
        <v>0</v>
      </c>
      <c r="Q98" s="19">
        <f t="shared" si="654"/>
        <v>0</v>
      </c>
      <c r="R98" s="20"/>
      <c r="S98" s="19">
        <f t="shared" si="655"/>
        <v>0</v>
      </c>
      <c r="T98" s="21">
        <v>0</v>
      </c>
      <c r="U98" s="19">
        <f t="shared" si="656"/>
        <v>0</v>
      </c>
      <c r="V98" s="21">
        <v>0</v>
      </c>
      <c r="W98" s="19">
        <f t="shared" si="657"/>
        <v>0</v>
      </c>
      <c r="X98" s="21">
        <v>0</v>
      </c>
      <c r="Y98" s="19">
        <f t="shared" si="658"/>
        <v>0</v>
      </c>
      <c r="Z98" s="21"/>
      <c r="AA98" s="19">
        <f t="shared" si="659"/>
        <v>0</v>
      </c>
      <c r="AB98" s="21">
        <v>0</v>
      </c>
      <c r="AC98" s="19">
        <f t="shared" si="660"/>
        <v>0</v>
      </c>
      <c r="AD98" s="20"/>
      <c r="AE98" s="19">
        <f t="shared" si="661"/>
        <v>0</v>
      </c>
      <c r="AF98" s="21">
        <v>0</v>
      </c>
      <c r="AG98" s="19">
        <f t="shared" si="662"/>
        <v>0</v>
      </c>
      <c r="AH98" s="21">
        <v>0</v>
      </c>
      <c r="AI98" s="19">
        <f t="shared" si="663"/>
        <v>0</v>
      </c>
      <c r="AJ98" s="21"/>
      <c r="AK98" s="19">
        <f t="shared" si="664"/>
        <v>0</v>
      </c>
      <c r="AL98" s="21">
        <v>0</v>
      </c>
      <c r="AM98" s="19">
        <f t="shared" si="665"/>
        <v>0</v>
      </c>
      <c r="AN98" s="21">
        <v>0</v>
      </c>
      <c r="AO98" s="19">
        <f t="shared" si="666"/>
        <v>0</v>
      </c>
      <c r="AP98" s="31"/>
      <c r="AQ98" s="19">
        <f t="shared" si="667"/>
        <v>0</v>
      </c>
      <c r="AR98" s="21">
        <v>0</v>
      </c>
      <c r="AS98" s="19">
        <f t="shared" si="668"/>
        <v>0</v>
      </c>
      <c r="AT98" s="21">
        <v>0</v>
      </c>
      <c r="AU98" s="19">
        <f t="shared" si="669"/>
        <v>0</v>
      </c>
      <c r="AV98" s="21">
        <v>0</v>
      </c>
      <c r="AW98" s="19">
        <f t="shared" si="670"/>
        <v>0</v>
      </c>
      <c r="AX98" s="21">
        <v>0</v>
      </c>
      <c r="AY98" s="19">
        <f t="shared" si="671"/>
        <v>0</v>
      </c>
      <c r="AZ98" s="21"/>
      <c r="BA98" s="19">
        <f t="shared" si="672"/>
        <v>0</v>
      </c>
      <c r="BB98" s="21"/>
      <c r="BC98" s="19">
        <f t="shared" si="673"/>
        <v>0</v>
      </c>
      <c r="BD98" s="21"/>
      <c r="BE98" s="19">
        <f t="shared" si="674"/>
        <v>0</v>
      </c>
      <c r="BF98" s="21">
        <v>0</v>
      </c>
      <c r="BG98" s="19">
        <f t="shared" si="675"/>
        <v>0</v>
      </c>
      <c r="BH98" s="21">
        <v>0</v>
      </c>
      <c r="BI98" s="19">
        <f t="shared" si="676"/>
        <v>0</v>
      </c>
      <c r="BJ98" s="21">
        <v>0</v>
      </c>
      <c r="BK98" s="19">
        <f t="shared" si="677"/>
        <v>0</v>
      </c>
      <c r="BL98" s="21">
        <v>0</v>
      </c>
      <c r="BM98" s="19">
        <f t="shared" si="678"/>
        <v>0</v>
      </c>
      <c r="BN98" s="21"/>
      <c r="BO98" s="19">
        <f t="shared" si="679"/>
        <v>0</v>
      </c>
      <c r="BP98" s="21"/>
      <c r="BQ98" s="19">
        <f t="shared" si="680"/>
        <v>0</v>
      </c>
      <c r="BR98" s="21">
        <v>0</v>
      </c>
      <c r="BS98" s="19">
        <f t="shared" si="681"/>
        <v>0</v>
      </c>
      <c r="BT98" s="21">
        <v>0</v>
      </c>
      <c r="BU98" s="19">
        <f t="shared" si="682"/>
        <v>0</v>
      </c>
      <c r="BV98" s="21">
        <v>0</v>
      </c>
      <c r="BW98" s="19">
        <f t="shared" si="683"/>
        <v>0</v>
      </c>
      <c r="BX98" s="19">
        <v>0</v>
      </c>
      <c r="BY98" s="21">
        <v>0</v>
      </c>
      <c r="BZ98" s="19">
        <f t="shared" si="684"/>
        <v>0</v>
      </c>
      <c r="CA98" s="21"/>
      <c r="CB98" s="19">
        <f t="shared" si="685"/>
        <v>0</v>
      </c>
      <c r="CC98" s="21">
        <v>0</v>
      </c>
      <c r="CD98" s="19">
        <f t="shared" si="686"/>
        <v>0</v>
      </c>
      <c r="CE98" s="21">
        <v>0</v>
      </c>
      <c r="CF98" s="19">
        <f t="shared" si="687"/>
        <v>0</v>
      </c>
      <c r="CG98" s="21">
        <v>0</v>
      </c>
      <c r="CH98" s="19">
        <f t="shared" si="688"/>
        <v>0</v>
      </c>
      <c r="CI98" s="21"/>
      <c r="CJ98" s="19">
        <f t="shared" si="689"/>
        <v>0</v>
      </c>
      <c r="CK98" s="21">
        <v>0</v>
      </c>
      <c r="CL98" s="19">
        <f t="shared" si="690"/>
        <v>0</v>
      </c>
      <c r="CM98" s="21"/>
      <c r="CN98" s="19">
        <f t="shared" si="691"/>
        <v>0</v>
      </c>
      <c r="CO98" s="21">
        <v>0</v>
      </c>
      <c r="CP98" s="19">
        <f t="shared" si="692"/>
        <v>0</v>
      </c>
      <c r="CQ98" s="21">
        <v>0</v>
      </c>
      <c r="CR98" s="19">
        <f t="shared" si="693"/>
        <v>0</v>
      </c>
      <c r="CS98" s="21">
        <v>0</v>
      </c>
      <c r="CT98" s="19">
        <f t="shared" si="694"/>
        <v>0</v>
      </c>
      <c r="CU98" s="19"/>
      <c r="CV98" s="19"/>
      <c r="CW98" s="19"/>
      <c r="CX98" s="19"/>
      <c r="CY98" s="55">
        <f t="shared" si="652"/>
        <v>0</v>
      </c>
      <c r="CZ98" s="55">
        <f t="shared" si="652"/>
        <v>0</v>
      </c>
      <c r="DF98" s="33"/>
    </row>
    <row r="99" spans="1:110" ht="30" x14ac:dyDescent="0.25">
      <c r="A99" s="28"/>
      <c r="B99" s="28">
        <v>66</v>
      </c>
      <c r="C99" s="15" t="s">
        <v>206</v>
      </c>
      <c r="D99" s="16">
        <f t="shared" si="337"/>
        <v>9860</v>
      </c>
      <c r="E99" s="16">
        <v>9959</v>
      </c>
      <c r="F99" s="17">
        <v>3.84</v>
      </c>
      <c r="G99" s="17"/>
      <c r="H99" s="29">
        <v>1</v>
      </c>
      <c r="I99" s="30"/>
      <c r="J99" s="16">
        <v>1.4</v>
      </c>
      <c r="K99" s="16">
        <v>1.68</v>
      </c>
      <c r="L99" s="16">
        <v>2.23</v>
      </c>
      <c r="M99" s="18">
        <v>2.57</v>
      </c>
      <c r="N99" s="21">
        <v>0</v>
      </c>
      <c r="O99" s="19">
        <f t="shared" si="653"/>
        <v>0</v>
      </c>
      <c r="P99" s="21">
        <v>0</v>
      </c>
      <c r="Q99" s="19">
        <f t="shared" si="654"/>
        <v>0</v>
      </c>
      <c r="R99" s="20"/>
      <c r="S99" s="19">
        <f t="shared" si="655"/>
        <v>0</v>
      </c>
      <c r="T99" s="21">
        <v>0</v>
      </c>
      <c r="U99" s="19">
        <f t="shared" si="656"/>
        <v>0</v>
      </c>
      <c r="V99" s="21">
        <v>0</v>
      </c>
      <c r="W99" s="19">
        <f t="shared" si="657"/>
        <v>0</v>
      </c>
      <c r="X99" s="21">
        <v>0</v>
      </c>
      <c r="Y99" s="19">
        <f t="shared" si="658"/>
        <v>0</v>
      </c>
      <c r="Z99" s="21"/>
      <c r="AA99" s="19">
        <f t="shared" si="659"/>
        <v>0</v>
      </c>
      <c r="AB99" s="21">
        <v>0</v>
      </c>
      <c r="AC99" s="19">
        <f t="shared" si="660"/>
        <v>0</v>
      </c>
      <c r="AD99" s="20"/>
      <c r="AE99" s="19">
        <f t="shared" si="661"/>
        <v>0</v>
      </c>
      <c r="AF99" s="21">
        <v>0</v>
      </c>
      <c r="AG99" s="19">
        <f t="shared" si="662"/>
        <v>0</v>
      </c>
      <c r="AH99" s="21">
        <v>0</v>
      </c>
      <c r="AI99" s="19">
        <f t="shared" si="663"/>
        <v>0</v>
      </c>
      <c r="AJ99" s="21"/>
      <c r="AK99" s="19">
        <f t="shared" si="664"/>
        <v>0</v>
      </c>
      <c r="AL99" s="21">
        <v>0</v>
      </c>
      <c r="AM99" s="19">
        <f t="shared" si="665"/>
        <v>0</v>
      </c>
      <c r="AN99" s="21">
        <v>0</v>
      </c>
      <c r="AO99" s="19">
        <f t="shared" si="666"/>
        <v>0</v>
      </c>
      <c r="AP99" s="21">
        <v>0</v>
      </c>
      <c r="AQ99" s="19">
        <f t="shared" si="667"/>
        <v>0</v>
      </c>
      <c r="AR99" s="21">
        <v>0</v>
      </c>
      <c r="AS99" s="19">
        <f t="shared" si="668"/>
        <v>0</v>
      </c>
      <c r="AT99" s="21">
        <v>0</v>
      </c>
      <c r="AU99" s="19">
        <f t="shared" si="669"/>
        <v>0</v>
      </c>
      <c r="AV99" s="21">
        <v>0</v>
      </c>
      <c r="AW99" s="19">
        <f t="shared" si="670"/>
        <v>0</v>
      </c>
      <c r="AX99" s="21">
        <v>0</v>
      </c>
      <c r="AY99" s="19">
        <f t="shared" si="671"/>
        <v>0</v>
      </c>
      <c r="AZ99" s="21"/>
      <c r="BA99" s="19">
        <f t="shared" si="672"/>
        <v>0</v>
      </c>
      <c r="BB99" s="21"/>
      <c r="BC99" s="19">
        <f t="shared" si="673"/>
        <v>0</v>
      </c>
      <c r="BD99" s="21"/>
      <c r="BE99" s="19">
        <f t="shared" si="674"/>
        <v>0</v>
      </c>
      <c r="BF99" s="21">
        <v>0</v>
      </c>
      <c r="BG99" s="19">
        <f t="shared" si="675"/>
        <v>0</v>
      </c>
      <c r="BH99" s="21">
        <v>0</v>
      </c>
      <c r="BI99" s="19">
        <f t="shared" si="676"/>
        <v>0</v>
      </c>
      <c r="BJ99" s="21">
        <v>0</v>
      </c>
      <c r="BK99" s="19">
        <f t="shared" si="677"/>
        <v>0</v>
      </c>
      <c r="BL99" s="21">
        <v>0</v>
      </c>
      <c r="BM99" s="19">
        <f t="shared" si="678"/>
        <v>0</v>
      </c>
      <c r="BN99" s="21"/>
      <c r="BO99" s="19">
        <f t="shared" si="679"/>
        <v>0</v>
      </c>
      <c r="BP99" s="21"/>
      <c r="BQ99" s="19">
        <f t="shared" si="680"/>
        <v>0</v>
      </c>
      <c r="BR99" s="21">
        <v>0</v>
      </c>
      <c r="BS99" s="19">
        <f t="shared" si="681"/>
        <v>0</v>
      </c>
      <c r="BT99" s="21">
        <v>0</v>
      </c>
      <c r="BU99" s="19">
        <f t="shared" si="682"/>
        <v>0</v>
      </c>
      <c r="BV99" s="21">
        <v>0</v>
      </c>
      <c r="BW99" s="19">
        <f t="shared" si="683"/>
        <v>0</v>
      </c>
      <c r="BX99" s="19">
        <v>0</v>
      </c>
      <c r="BY99" s="21">
        <v>0</v>
      </c>
      <c r="BZ99" s="19">
        <f t="shared" si="684"/>
        <v>0</v>
      </c>
      <c r="CA99" s="21"/>
      <c r="CB99" s="19">
        <f t="shared" si="685"/>
        <v>0</v>
      </c>
      <c r="CC99" s="21">
        <v>0</v>
      </c>
      <c r="CD99" s="19">
        <f t="shared" si="686"/>
        <v>0</v>
      </c>
      <c r="CE99" s="21">
        <v>0</v>
      </c>
      <c r="CF99" s="19">
        <f t="shared" si="687"/>
        <v>0</v>
      </c>
      <c r="CG99" s="21">
        <v>0</v>
      </c>
      <c r="CH99" s="19">
        <f t="shared" si="688"/>
        <v>0</v>
      </c>
      <c r="CI99" s="21"/>
      <c r="CJ99" s="19">
        <f t="shared" si="689"/>
        <v>0</v>
      </c>
      <c r="CK99" s="21">
        <v>0</v>
      </c>
      <c r="CL99" s="19">
        <f t="shared" si="690"/>
        <v>0</v>
      </c>
      <c r="CM99" s="21"/>
      <c r="CN99" s="19">
        <f t="shared" si="691"/>
        <v>0</v>
      </c>
      <c r="CO99" s="21">
        <v>0</v>
      </c>
      <c r="CP99" s="19">
        <f t="shared" si="692"/>
        <v>0</v>
      </c>
      <c r="CQ99" s="21">
        <v>0</v>
      </c>
      <c r="CR99" s="19">
        <f t="shared" si="693"/>
        <v>0</v>
      </c>
      <c r="CS99" s="21">
        <v>0</v>
      </c>
      <c r="CT99" s="19">
        <f t="shared" si="694"/>
        <v>0</v>
      </c>
      <c r="CU99" s="19"/>
      <c r="CV99" s="19"/>
      <c r="CW99" s="19"/>
      <c r="CX99" s="19"/>
      <c r="CY99" s="55">
        <f t="shared" si="652"/>
        <v>0</v>
      </c>
      <c r="CZ99" s="55">
        <f t="shared" si="652"/>
        <v>0</v>
      </c>
      <c r="DF99" s="33"/>
    </row>
    <row r="100" spans="1:110" x14ac:dyDescent="0.25">
      <c r="A100" s="71">
        <v>22</v>
      </c>
      <c r="B100" s="71"/>
      <c r="C100" s="79" t="s">
        <v>207</v>
      </c>
      <c r="D100" s="81"/>
      <c r="E100" s="81">
        <v>9959</v>
      </c>
      <c r="F100" s="82">
        <v>0.93</v>
      </c>
      <c r="G100" s="82"/>
      <c r="H100" s="87"/>
      <c r="I100" s="88"/>
      <c r="J100" s="81"/>
      <c r="K100" s="81"/>
      <c r="L100" s="81"/>
      <c r="M100" s="85">
        <v>2.57</v>
      </c>
      <c r="N100" s="89">
        <f t="shared" ref="N100:BY100" si="695">SUM(N101:N102)</f>
        <v>0</v>
      </c>
      <c r="O100" s="89">
        <f t="shared" si="695"/>
        <v>0</v>
      </c>
      <c r="P100" s="89">
        <f t="shared" si="695"/>
        <v>0</v>
      </c>
      <c r="Q100" s="89">
        <f t="shared" si="695"/>
        <v>0</v>
      </c>
      <c r="R100" s="89">
        <f t="shared" si="695"/>
        <v>0</v>
      </c>
      <c r="S100" s="89">
        <f t="shared" si="695"/>
        <v>0</v>
      </c>
      <c r="T100" s="89">
        <f t="shared" si="695"/>
        <v>0</v>
      </c>
      <c r="U100" s="89">
        <f t="shared" si="695"/>
        <v>0</v>
      </c>
      <c r="V100" s="89">
        <f t="shared" si="695"/>
        <v>0</v>
      </c>
      <c r="W100" s="89">
        <f t="shared" si="695"/>
        <v>0</v>
      </c>
      <c r="X100" s="89">
        <f t="shared" si="695"/>
        <v>0</v>
      </c>
      <c r="Y100" s="89">
        <f t="shared" si="695"/>
        <v>0</v>
      </c>
      <c r="Z100" s="89">
        <f t="shared" si="695"/>
        <v>0</v>
      </c>
      <c r="AA100" s="89">
        <f t="shared" si="695"/>
        <v>0</v>
      </c>
      <c r="AB100" s="89">
        <f t="shared" si="695"/>
        <v>0</v>
      </c>
      <c r="AC100" s="89">
        <f t="shared" si="695"/>
        <v>0</v>
      </c>
      <c r="AD100" s="89">
        <f t="shared" si="695"/>
        <v>40</v>
      </c>
      <c r="AE100" s="89">
        <f t="shared" si="695"/>
        <v>492655.94</v>
      </c>
      <c r="AF100" s="89">
        <f t="shared" si="695"/>
        <v>0</v>
      </c>
      <c r="AG100" s="89">
        <f t="shared" si="695"/>
        <v>0</v>
      </c>
      <c r="AH100" s="89">
        <f t="shared" si="695"/>
        <v>0</v>
      </c>
      <c r="AI100" s="89">
        <f t="shared" si="695"/>
        <v>0</v>
      </c>
      <c r="AJ100" s="89">
        <f t="shared" si="695"/>
        <v>0</v>
      </c>
      <c r="AK100" s="89">
        <f t="shared" si="695"/>
        <v>0</v>
      </c>
      <c r="AL100" s="89">
        <f t="shared" si="695"/>
        <v>0</v>
      </c>
      <c r="AM100" s="89">
        <f t="shared" si="695"/>
        <v>0</v>
      </c>
      <c r="AN100" s="89">
        <f t="shared" si="695"/>
        <v>0</v>
      </c>
      <c r="AO100" s="89">
        <f t="shared" si="695"/>
        <v>0</v>
      </c>
      <c r="AP100" s="89">
        <f t="shared" si="695"/>
        <v>0</v>
      </c>
      <c r="AQ100" s="89">
        <f t="shared" si="695"/>
        <v>0</v>
      </c>
      <c r="AR100" s="89">
        <f t="shared" si="695"/>
        <v>5</v>
      </c>
      <c r="AS100" s="89">
        <f t="shared" si="695"/>
        <v>73898.391000000003</v>
      </c>
      <c r="AT100" s="89">
        <f t="shared" si="695"/>
        <v>0</v>
      </c>
      <c r="AU100" s="89">
        <f t="shared" si="695"/>
        <v>0</v>
      </c>
      <c r="AV100" s="89">
        <f t="shared" si="695"/>
        <v>0</v>
      </c>
      <c r="AW100" s="89">
        <f t="shared" si="695"/>
        <v>0</v>
      </c>
      <c r="AX100" s="89">
        <f t="shared" si="695"/>
        <v>45</v>
      </c>
      <c r="AY100" s="89">
        <f t="shared" si="695"/>
        <v>1018801.4130000001</v>
      </c>
      <c r="AZ100" s="89">
        <f t="shared" si="695"/>
        <v>0</v>
      </c>
      <c r="BA100" s="89">
        <f t="shared" si="695"/>
        <v>0</v>
      </c>
      <c r="BB100" s="89">
        <f t="shared" si="695"/>
        <v>0</v>
      </c>
      <c r="BC100" s="89">
        <f t="shared" si="695"/>
        <v>0</v>
      </c>
      <c r="BD100" s="89">
        <f t="shared" si="695"/>
        <v>125</v>
      </c>
      <c r="BE100" s="89">
        <f t="shared" si="695"/>
        <v>1539549.8125</v>
      </c>
      <c r="BF100" s="89">
        <f t="shared" si="695"/>
        <v>0</v>
      </c>
      <c r="BG100" s="89">
        <f t="shared" si="695"/>
        <v>0</v>
      </c>
      <c r="BH100" s="89">
        <f t="shared" si="695"/>
        <v>0</v>
      </c>
      <c r="BI100" s="89">
        <f t="shared" si="695"/>
        <v>0</v>
      </c>
      <c r="BJ100" s="89">
        <f t="shared" si="695"/>
        <v>0</v>
      </c>
      <c r="BK100" s="89">
        <f t="shared" si="695"/>
        <v>0</v>
      </c>
      <c r="BL100" s="89">
        <f t="shared" si="695"/>
        <v>20</v>
      </c>
      <c r="BM100" s="89">
        <f t="shared" si="695"/>
        <v>295593.56400000001</v>
      </c>
      <c r="BN100" s="89">
        <f t="shared" si="695"/>
        <v>0</v>
      </c>
      <c r="BO100" s="89">
        <f t="shared" si="695"/>
        <v>0</v>
      </c>
      <c r="BP100" s="89">
        <f t="shared" si="695"/>
        <v>0</v>
      </c>
      <c r="BQ100" s="89">
        <f t="shared" si="695"/>
        <v>0</v>
      </c>
      <c r="BR100" s="89">
        <f t="shared" si="695"/>
        <v>0</v>
      </c>
      <c r="BS100" s="89">
        <f t="shared" si="695"/>
        <v>0</v>
      </c>
      <c r="BT100" s="89">
        <f t="shared" si="695"/>
        <v>0</v>
      </c>
      <c r="BU100" s="89">
        <f t="shared" si="695"/>
        <v>0</v>
      </c>
      <c r="BV100" s="89">
        <f t="shared" si="695"/>
        <v>8</v>
      </c>
      <c r="BW100" s="89">
        <f t="shared" si="695"/>
        <v>118237.42559999999</v>
      </c>
      <c r="BX100" s="50">
        <v>5.1428571428571423</v>
      </c>
      <c r="BY100" s="89">
        <f t="shared" si="695"/>
        <v>4</v>
      </c>
      <c r="BZ100" s="89">
        <f t="shared" ref="BZ100:CZ100" si="696">SUM(BZ101:BZ102)</f>
        <v>59118.712799999994</v>
      </c>
      <c r="CA100" s="89">
        <f t="shared" si="696"/>
        <v>0</v>
      </c>
      <c r="CB100" s="89">
        <f t="shared" si="696"/>
        <v>0</v>
      </c>
      <c r="CC100" s="89">
        <f t="shared" si="696"/>
        <v>13</v>
      </c>
      <c r="CD100" s="89">
        <f t="shared" si="696"/>
        <v>192135.81659999999</v>
      </c>
      <c r="CE100" s="89">
        <f t="shared" si="696"/>
        <v>6</v>
      </c>
      <c r="CF100" s="89">
        <f t="shared" si="696"/>
        <v>88678.069199999998</v>
      </c>
      <c r="CG100" s="89">
        <f t="shared" si="696"/>
        <v>12</v>
      </c>
      <c r="CH100" s="89">
        <f t="shared" si="696"/>
        <v>147796.78200000001</v>
      </c>
      <c r="CI100" s="89">
        <f t="shared" si="696"/>
        <v>22</v>
      </c>
      <c r="CJ100" s="89">
        <f t="shared" si="696"/>
        <v>290611.64999999997</v>
      </c>
      <c r="CK100" s="89">
        <f t="shared" si="696"/>
        <v>10</v>
      </c>
      <c r="CL100" s="89">
        <f t="shared" si="696"/>
        <v>123163.985</v>
      </c>
      <c r="CM100" s="89">
        <f t="shared" si="696"/>
        <v>2</v>
      </c>
      <c r="CN100" s="89">
        <f t="shared" si="696"/>
        <v>29559.356399999997</v>
      </c>
      <c r="CO100" s="89">
        <f t="shared" si="696"/>
        <v>0</v>
      </c>
      <c r="CP100" s="89">
        <f t="shared" si="696"/>
        <v>0</v>
      </c>
      <c r="CQ100" s="89">
        <f t="shared" si="696"/>
        <v>7</v>
      </c>
      <c r="CR100" s="89">
        <f t="shared" si="696"/>
        <v>158265.72072499996</v>
      </c>
      <c r="CS100" s="89">
        <f t="shared" si="696"/>
        <v>0</v>
      </c>
      <c r="CT100" s="89">
        <f t="shared" si="696"/>
        <v>0</v>
      </c>
      <c r="CU100" s="89"/>
      <c r="CV100" s="89"/>
      <c r="CW100" s="89"/>
      <c r="CX100" s="89"/>
      <c r="CY100" s="89">
        <f t="shared" si="696"/>
        <v>319</v>
      </c>
      <c r="CZ100" s="89">
        <f t="shared" si="696"/>
        <v>4628066.6388250003</v>
      </c>
      <c r="DF100" s="33"/>
    </row>
    <row r="101" spans="1:110" ht="45" x14ac:dyDescent="0.25">
      <c r="A101" s="28"/>
      <c r="B101" s="28">
        <v>67</v>
      </c>
      <c r="C101" s="22" t="s">
        <v>208</v>
      </c>
      <c r="D101" s="16">
        <f>D99</f>
        <v>9860</v>
      </c>
      <c r="E101" s="16">
        <v>9959</v>
      </c>
      <c r="F101" s="17">
        <v>2.31</v>
      </c>
      <c r="G101" s="17"/>
      <c r="H101" s="29">
        <v>1</v>
      </c>
      <c r="I101" s="30"/>
      <c r="J101" s="16">
        <v>1.4</v>
      </c>
      <c r="K101" s="16">
        <v>1.68</v>
      </c>
      <c r="L101" s="16">
        <v>2.23</v>
      </c>
      <c r="M101" s="18">
        <v>2.57</v>
      </c>
      <c r="N101" s="21"/>
      <c r="O101" s="19">
        <f t="shared" ref="O101:O102" si="697">SUM(N101/12*9*$D101*$F101*$H101*$J101*O$10)+SUM(N101/12*3*$E101*$F101*$H101*$J101*O$10)</f>
        <v>0</v>
      </c>
      <c r="P101" s="21"/>
      <c r="Q101" s="19">
        <f t="shared" ref="Q101:Q102" si="698">SUM(P101/12*9*$D101*$F101*$H101*$J101*Q$10)+SUM(P101/12*3*$E101*$F101*$H101*$J101*Q$10)</f>
        <v>0</v>
      </c>
      <c r="R101" s="20"/>
      <c r="S101" s="19">
        <f t="shared" ref="S101:S102" si="699">SUM(R101/12*9*$D101*$F101*$H101*$J101*S$10)+SUM(R101/12*3*$E101*$F101*$H101*$J101*S$10)</f>
        <v>0</v>
      </c>
      <c r="T101" s="21"/>
      <c r="U101" s="19">
        <f t="shared" ref="U101:U102" si="700">SUM(T101/12*9*$D101*$F101*$H101*$J101*U$10)+SUM(T101/12*3*$E101*$F101*$H101*$J101*U$10)</f>
        <v>0</v>
      </c>
      <c r="V101" s="21"/>
      <c r="W101" s="19">
        <f t="shared" ref="W101:W102" si="701">SUM(V101/12*9*$D101*$F101*$H101*$J101*W$10)+SUM(V101/12*3*$E101*$F101*$H101*$J101*W$10)</f>
        <v>0</v>
      </c>
      <c r="X101" s="21"/>
      <c r="Y101" s="19">
        <f t="shared" ref="Y101:Y102" si="702">SUM(X101/12*9*$D101*$F101*$H101*$J101*Y$10)+SUM(X101/12*3*$E101*$F101*$H101*$J101*Y$10)</f>
        <v>0</v>
      </c>
      <c r="Z101" s="21"/>
      <c r="AA101" s="19">
        <f t="shared" ref="AA101:AA102" si="703">SUM(Z101/12*9*$D101*$F101*$H101*$J101*AA$10)+SUM(Z101/12*3*$E101*$F101*$H101*$J101*AA$10)</f>
        <v>0</v>
      </c>
      <c r="AB101" s="21"/>
      <c r="AC101" s="19">
        <f t="shared" ref="AC101:AC102" si="704">SUM(AB101/12*9*$D101*$F101*$H101*$J101*AC$10)+SUM(AB101/12*3*$E101*$F101*$H101*$J101*AC$10)</f>
        <v>0</v>
      </c>
      <c r="AD101" s="20"/>
      <c r="AE101" s="19">
        <f t="shared" ref="AE101:AE102" si="705">SUM(AD101/12*9*$D101*$F101*$H101*$J101*AE$10)+SUM(AD101/12*3*$E101*$F101*$H101*$J101*AE$10)</f>
        <v>0</v>
      </c>
      <c r="AF101" s="21"/>
      <c r="AG101" s="19">
        <f t="shared" ref="AG101:AG102" si="706">SUM(AF101/12*9*$D101*$F101*$H101*$J101*AG$10)+SUM(AF101/12*3*$E101*$F101*$H101*$J101*AG$10)</f>
        <v>0</v>
      </c>
      <c r="AH101" s="21"/>
      <c r="AI101" s="19">
        <f t="shared" ref="AI101:AI102" si="707">SUM(AH101/12*9*$D101*$F101*$H101*$J101*AI$10)+SUM(AH101/12*3*$E101*$F101*$H101*$J101*AI$10)</f>
        <v>0</v>
      </c>
      <c r="AJ101" s="21"/>
      <c r="AK101" s="19">
        <f t="shared" ref="AK101:AK102" si="708">SUM(AJ101/12*9*$D101*$F101*$H101*$J101*AK$10)+SUM(AJ101/12*3*$E101*$F101*$H101*$J101*AK$10)</f>
        <v>0</v>
      </c>
      <c r="AL101" s="21"/>
      <c r="AM101" s="19">
        <f t="shared" ref="AM101:AM102" si="709">SUM(AL101/12*9*$D101*$F101*$H101*$K101*AM$10)+SUM(AL101/12*3*$E101*$F101*$H101*$K101*AM$10)</f>
        <v>0</v>
      </c>
      <c r="AN101" s="21"/>
      <c r="AO101" s="19">
        <f t="shared" ref="AO101:AO102" si="710">SUM(AN101/12*9*$D101*$F101*$H101*$K101*AO$10)+SUM(AN101/12*3*$E101*$F101*$H101*$K101*AO$10)</f>
        <v>0</v>
      </c>
      <c r="AP101" s="21"/>
      <c r="AQ101" s="19">
        <f t="shared" ref="AQ101:AQ102" si="711">SUM(AP101/12*9*$D101*$F101*$H101*$K101*AQ$10)+SUM(AP101/12*3*$E101*$F101*$H101*$K101*AQ$10)</f>
        <v>0</v>
      </c>
      <c r="AR101" s="21"/>
      <c r="AS101" s="19">
        <f t="shared" ref="AS101:AS102" si="712">SUM(AR101/12*9*$D101*$F101*$H101*$K101*AS$10)+SUM(AR101/12*3*$E101*$F101*$H101*$K101*AS$10)</f>
        <v>0</v>
      </c>
      <c r="AT101" s="21"/>
      <c r="AU101" s="19">
        <f t="shared" ref="AU101:AU102" si="713">SUM(AT101/12*9*$D101*$F101*$H101*$K101*AU$10)+SUM(AT101/12*3*$E101*$F101*$H101*$K101*AU$10)</f>
        <v>0</v>
      </c>
      <c r="AV101" s="21"/>
      <c r="AW101" s="19">
        <f t="shared" ref="AW101:AW102" si="714">SUM(AV101/12*9*$D101*$F101*$H101*$K101*AW$10)+SUM(AV101/12*3*$E101*$F101*$H101*$K101*AW$10)</f>
        <v>0</v>
      </c>
      <c r="AX101" s="31">
        <v>15</v>
      </c>
      <c r="AY101" s="19">
        <f t="shared" ref="AY101:AY102" si="715">SUM(AX101/12*9*$D101*$F101*$H101*$K101*AY$10)+SUM(AX101/12*3*$E101*$F101*$H101*$K101*AY$10)</f>
        <v>575411.06700000004</v>
      </c>
      <c r="AZ101" s="21"/>
      <c r="BA101" s="19">
        <f t="shared" ref="BA101:BA102" si="716">SUM(AZ101/12*9*$D101*$F101*$H101*$J101*BA$10)+SUM(AZ101/12*3*$E101*$F101*$H101*$J101*BA$10)</f>
        <v>0</v>
      </c>
      <c r="BB101" s="21"/>
      <c r="BC101" s="19">
        <f t="shared" ref="BC101:BC102" si="717">SUM(BB101/12*9*$D101*$F101*$H101*$J101*BC$10)+SUM(BB101/12*3*$E101*$F101*$H101*$J101*BC$10)</f>
        <v>0</v>
      </c>
      <c r="BD101" s="21"/>
      <c r="BE101" s="19">
        <f t="shared" ref="BE101:BE102" si="718">SUM(BD101/12*9*$D101*$F101*$H101*$J101*BE$10)+SUM(BD101/12*3*$E101*$F101*$H101*$J101*BE$10)</f>
        <v>0</v>
      </c>
      <c r="BF101" s="21"/>
      <c r="BG101" s="19">
        <f t="shared" ref="BG101:BG102" si="719">SUM(BF101/12*9*$D101*$F101*$H101*$J101*BG$10)+SUM(BF101/12*3*$E101*$F101*$H101*$J101*BG$10)</f>
        <v>0</v>
      </c>
      <c r="BH101" s="21"/>
      <c r="BI101" s="19">
        <f t="shared" ref="BI101:BI102" si="720">SUM(BH101/12*9*$D101*$F101*$H101*$J101*BI$10)+SUM(BH101/12*3*$E101*$F101*$H101*$J101*BI$10)</f>
        <v>0</v>
      </c>
      <c r="BJ101" s="21"/>
      <c r="BK101" s="19">
        <f t="shared" ref="BK101:BK102" si="721">SUM(BJ101/12*9*$D101*$F101*$H101*$K101*BK$10)+SUM(BJ101/12*3*$E101*$F101*$H101*$K101*BK$10)</f>
        <v>0</v>
      </c>
      <c r="BL101" s="21"/>
      <c r="BM101" s="19">
        <f t="shared" ref="BM101:BM102" si="722">SUM(BL101/12*9*$D101*$F101*$H101*$K101*BM$10)+SUM(BL101/12*3*$E101*$F101*$H101*$K101*BM$10)</f>
        <v>0</v>
      </c>
      <c r="BN101" s="21"/>
      <c r="BO101" s="19">
        <f t="shared" ref="BO101:BO102" si="723">SUM(BN101/12*9*$D101*$F101*$H101*$J101*BO$10)+SUM(BN101/12*3*$E101*$F101*$H101*$J101*BO$10)</f>
        <v>0</v>
      </c>
      <c r="BP101" s="21"/>
      <c r="BQ101" s="19">
        <f t="shared" ref="BQ101:BQ102" si="724">SUM(BP101/12*9*$D101*$F101*$H101*$K101*BQ$10)+SUM(BP101/12*3*$E101*$F101*$H101*$K101*BQ$10)</f>
        <v>0</v>
      </c>
      <c r="BR101" s="21"/>
      <c r="BS101" s="19">
        <f t="shared" ref="BS101:BS102" si="725">SUM(BR101/12*9*$D101*$F101*$H101*$J101*BS$10)+SUM(BR101/12*3*$E101*$F101*$H101*$J101*BS$10)</f>
        <v>0</v>
      </c>
      <c r="BT101" s="21"/>
      <c r="BU101" s="19">
        <f t="shared" ref="BU101:BU102" si="726">SUM(BT101/12*9*$D101*$F101*$H101*$J101*BU$10)+SUM(BT101/12*3*$E101*$F101*$H101*$J101*BU$10)</f>
        <v>0</v>
      </c>
      <c r="BV101" s="31"/>
      <c r="BW101" s="19">
        <f t="shared" ref="BW101:BW102" si="727">SUM(BV101/12*9*$D101*$F101*$H101*$K101*BW$10)+SUM(BV101/12*3*$E101*$F101*$H101*$K101*BW$10)</f>
        <v>0</v>
      </c>
      <c r="BX101" s="19">
        <v>0</v>
      </c>
      <c r="BY101" s="21"/>
      <c r="BZ101" s="19">
        <f t="shared" ref="BZ101:BZ102" si="728">SUM(BY101/12*9*$D101*$F101*$H101*$K101*BZ$10)+SUM(BY101/12*3*$E101*$F101*$H101*$K101*BZ$10)</f>
        <v>0</v>
      </c>
      <c r="CA101" s="21"/>
      <c r="CB101" s="19">
        <f t="shared" ref="CB101:CB102" si="729">SUM(CA101/12*9*$D101*$F101*$H101*$K101*CB$10)+SUM(CA101/12*3*$E101*$F101*$H101*$K101*CB$10)</f>
        <v>0</v>
      </c>
      <c r="CC101" s="21"/>
      <c r="CD101" s="19">
        <f t="shared" ref="CD101:CD102" si="730">SUM(CC101/12*9*$D101*$F101*$H101*$K101*CD$10)+SUM(CC101/12*3*$E101*$F101*$H101*$K101*CD$10)</f>
        <v>0</v>
      </c>
      <c r="CE101" s="21"/>
      <c r="CF101" s="19">
        <f t="shared" ref="CF101:CF102" si="731">SUM(CE101/12*9*$D101*$F101*$H101*$K101*CF$10)+SUM(CE101/12*3*$E101*$F101*$H101*$K101*CF$10)</f>
        <v>0</v>
      </c>
      <c r="CG101" s="21"/>
      <c r="CH101" s="19">
        <f t="shared" ref="CH101:CH102" si="732">SUM(CG101/12*9*$D101*$F101*$H101*$J101*CH$10)+SUM(CG101/12*3*$E101*$F101*$H101*$J101*CH$10)</f>
        <v>0</v>
      </c>
      <c r="CI101" s="21">
        <v>1</v>
      </c>
      <c r="CJ101" s="19">
        <f t="shared" ref="CJ101:CJ102" si="733">SUM(CI101/12*9*$D101*$F101*$H101*$J101*CJ$10)+SUM(CI101/12*3*$E101*$F101*$H101*$J101*CJ$10)</f>
        <v>31967.281500000001</v>
      </c>
      <c r="CK101" s="21"/>
      <c r="CL101" s="19">
        <f t="shared" ref="CL101:CL102" si="734">SUM(CK101/12*9*$D101*$F101*$H101*$J101*CL$10)+SUM(CK101/12*3*$E101*$F101*$H101*$J101*CL$10)</f>
        <v>0</v>
      </c>
      <c r="CM101" s="21"/>
      <c r="CN101" s="19">
        <f t="shared" ref="CN101:CN102" si="735">SUM(CM101/12*9*$D101*$F101*$H101*$K101*CN$10)+SUM(CM101/12*3*$E101*$F101*$H101*$K101*CN$10)</f>
        <v>0</v>
      </c>
      <c r="CO101" s="21"/>
      <c r="CP101" s="19">
        <f t="shared" ref="CP101:CP102" si="736">SUM(CO101/12*9*$D101*$F101*$H101*$K101*CP$10)+SUM(CO101/12*3*$E101*$F101*$H101*$K101*CP$10)</f>
        <v>0</v>
      </c>
      <c r="CQ101" s="21"/>
      <c r="CR101" s="19">
        <f t="shared" ref="CR101:CR102" si="737">SUM(CQ101/12*9*$D101*$F101*$H101*$M101*CR$10)+SUM(CQ101/12*3*$E101*$F101*$H101*$M101*CR$10)</f>
        <v>0</v>
      </c>
      <c r="CS101" s="21"/>
      <c r="CT101" s="19">
        <f t="shared" ref="CT101:CT102" si="738">SUM(CS101/12*9*$D101*$F101*$H101*$L101*CT$10)+SUM(CS101/12*3*$E101*$F101*$H101*$L101*CT$10)</f>
        <v>0</v>
      </c>
      <c r="CU101" s="19"/>
      <c r="CV101" s="19"/>
      <c r="CW101" s="19"/>
      <c r="CX101" s="19"/>
      <c r="CY101" s="55">
        <f>SUM(AD101,R101,T101,AB101,N101,V101,P101,BF101,BT101,CG101,CK101,BH101,CI101,AF101,AZ101,BB101,AH101,BD101,BR101,AJ101,X101,CO101,BJ101,CM101,BL101,BY101,CC101,BV101,CA101,AL101,AN101,AP101,AR101,AT101,AX101,AV101,BP101,CS101,CQ101,CE101,Z101,BN101)</f>
        <v>16</v>
      </c>
      <c r="CZ101" s="55">
        <f>SUM(AE101,S101,U101,AC101,O101,W101,Q101,BG101,BU101,CH101,CL101,BI101,CJ101,AG101,BA101,BC101,AI101,BE101,BS101,AK101,Y101,CP101,BK101,CN101,BM101,BZ101,CD101,BW101,CB101,AM101,AO101,AQ101,AS101,AU101,AY101,AW101,BQ101,CT101,CR101,CF101,AA101,BO101)</f>
        <v>607378.34850000008</v>
      </c>
      <c r="DF101" s="33"/>
    </row>
    <row r="102" spans="1:110" x14ac:dyDescent="0.25">
      <c r="A102" s="28"/>
      <c r="B102" s="28">
        <v>68</v>
      </c>
      <c r="C102" s="22" t="s">
        <v>209</v>
      </c>
      <c r="D102" s="16">
        <f>D23</f>
        <v>9860</v>
      </c>
      <c r="E102" s="16">
        <v>9959</v>
      </c>
      <c r="F102" s="26">
        <v>0.89</v>
      </c>
      <c r="G102" s="26"/>
      <c r="H102" s="29">
        <v>1</v>
      </c>
      <c r="I102" s="30"/>
      <c r="J102" s="16">
        <v>1.4</v>
      </c>
      <c r="K102" s="16">
        <v>1.68</v>
      </c>
      <c r="L102" s="16">
        <v>2.23</v>
      </c>
      <c r="M102" s="18">
        <v>2.57</v>
      </c>
      <c r="N102" s="21"/>
      <c r="O102" s="19">
        <f t="shared" si="697"/>
        <v>0</v>
      </c>
      <c r="P102" s="21"/>
      <c r="Q102" s="19">
        <f t="shared" si="698"/>
        <v>0</v>
      </c>
      <c r="R102" s="20"/>
      <c r="S102" s="19">
        <f t="shared" si="699"/>
        <v>0</v>
      </c>
      <c r="T102" s="21"/>
      <c r="U102" s="19">
        <f t="shared" si="700"/>
        <v>0</v>
      </c>
      <c r="V102" s="21"/>
      <c r="W102" s="19">
        <f t="shared" si="701"/>
        <v>0</v>
      </c>
      <c r="X102" s="21"/>
      <c r="Y102" s="19">
        <f t="shared" si="702"/>
        <v>0</v>
      </c>
      <c r="Z102" s="21"/>
      <c r="AA102" s="19">
        <f t="shared" si="703"/>
        <v>0</v>
      </c>
      <c r="AB102" s="21"/>
      <c r="AC102" s="19">
        <f t="shared" si="704"/>
        <v>0</v>
      </c>
      <c r="AD102" s="20">
        <v>40</v>
      </c>
      <c r="AE102" s="19">
        <f t="shared" si="705"/>
        <v>492655.94</v>
      </c>
      <c r="AF102" s="21"/>
      <c r="AG102" s="19">
        <f t="shared" si="706"/>
        <v>0</v>
      </c>
      <c r="AH102" s="21"/>
      <c r="AI102" s="19">
        <f t="shared" si="707"/>
        <v>0</v>
      </c>
      <c r="AJ102" s="21"/>
      <c r="AK102" s="19">
        <f t="shared" si="708"/>
        <v>0</v>
      </c>
      <c r="AL102" s="21"/>
      <c r="AM102" s="19">
        <f t="shared" si="709"/>
        <v>0</v>
      </c>
      <c r="AN102" s="21"/>
      <c r="AO102" s="19">
        <f t="shared" si="710"/>
        <v>0</v>
      </c>
      <c r="AP102" s="21"/>
      <c r="AQ102" s="19">
        <f t="shared" si="711"/>
        <v>0</v>
      </c>
      <c r="AR102" s="31">
        <v>5</v>
      </c>
      <c r="AS102" s="19">
        <f t="shared" si="712"/>
        <v>73898.391000000003</v>
      </c>
      <c r="AT102" s="21"/>
      <c r="AU102" s="19">
        <f t="shared" si="713"/>
        <v>0</v>
      </c>
      <c r="AV102" s="21"/>
      <c r="AW102" s="19">
        <f t="shared" si="714"/>
        <v>0</v>
      </c>
      <c r="AX102" s="31">
        <v>30</v>
      </c>
      <c r="AY102" s="19">
        <f t="shared" si="715"/>
        <v>443390.34600000002</v>
      </c>
      <c r="AZ102" s="21"/>
      <c r="BA102" s="19">
        <f t="shared" si="716"/>
        <v>0</v>
      </c>
      <c r="BB102" s="21"/>
      <c r="BC102" s="19">
        <f t="shared" si="717"/>
        <v>0</v>
      </c>
      <c r="BD102" s="21">
        <v>125</v>
      </c>
      <c r="BE102" s="19">
        <f t="shared" si="718"/>
        <v>1539549.8125</v>
      </c>
      <c r="BF102" s="21"/>
      <c r="BG102" s="19">
        <f t="shared" si="719"/>
        <v>0</v>
      </c>
      <c r="BH102" s="21"/>
      <c r="BI102" s="19">
        <f t="shared" si="720"/>
        <v>0</v>
      </c>
      <c r="BJ102" s="21"/>
      <c r="BK102" s="19">
        <f t="shared" si="721"/>
        <v>0</v>
      </c>
      <c r="BL102" s="21">
        <v>20</v>
      </c>
      <c r="BM102" s="19">
        <f t="shared" si="722"/>
        <v>295593.56400000001</v>
      </c>
      <c r="BN102" s="21"/>
      <c r="BO102" s="19">
        <f t="shared" si="723"/>
        <v>0</v>
      </c>
      <c r="BP102" s="21"/>
      <c r="BQ102" s="19">
        <f t="shared" si="724"/>
        <v>0</v>
      </c>
      <c r="BR102" s="21"/>
      <c r="BS102" s="19">
        <f t="shared" si="725"/>
        <v>0</v>
      </c>
      <c r="BT102" s="21"/>
      <c r="BU102" s="19">
        <f t="shared" si="726"/>
        <v>0</v>
      </c>
      <c r="BV102" s="31">
        <v>8</v>
      </c>
      <c r="BW102" s="19">
        <f t="shared" si="727"/>
        <v>118237.42559999999</v>
      </c>
      <c r="BX102" s="19">
        <v>5.1428571428571423</v>
      </c>
      <c r="BY102" s="21">
        <v>4</v>
      </c>
      <c r="BZ102" s="19">
        <f t="shared" si="728"/>
        <v>59118.712799999994</v>
      </c>
      <c r="CA102" s="21"/>
      <c r="CB102" s="19">
        <f t="shared" si="729"/>
        <v>0</v>
      </c>
      <c r="CC102" s="31">
        <v>13</v>
      </c>
      <c r="CD102" s="19">
        <f t="shared" si="730"/>
        <v>192135.81659999999</v>
      </c>
      <c r="CE102" s="21">
        <v>6</v>
      </c>
      <c r="CF102" s="19">
        <f t="shared" si="731"/>
        <v>88678.069199999998</v>
      </c>
      <c r="CG102" s="21">
        <v>12</v>
      </c>
      <c r="CH102" s="19">
        <f t="shared" si="732"/>
        <v>147796.78200000001</v>
      </c>
      <c r="CI102" s="21">
        <v>21</v>
      </c>
      <c r="CJ102" s="19">
        <f t="shared" si="733"/>
        <v>258644.36849999998</v>
      </c>
      <c r="CK102" s="21">
        <v>10</v>
      </c>
      <c r="CL102" s="19">
        <f t="shared" si="734"/>
        <v>123163.985</v>
      </c>
      <c r="CM102" s="21">
        <v>2</v>
      </c>
      <c r="CN102" s="19">
        <f t="shared" si="735"/>
        <v>29559.356399999997</v>
      </c>
      <c r="CO102" s="21"/>
      <c r="CP102" s="19">
        <f t="shared" si="736"/>
        <v>0</v>
      </c>
      <c r="CQ102" s="31">
        <v>7</v>
      </c>
      <c r="CR102" s="19">
        <f t="shared" si="737"/>
        <v>158265.72072499996</v>
      </c>
      <c r="CS102" s="31"/>
      <c r="CT102" s="19">
        <f t="shared" si="738"/>
        <v>0</v>
      </c>
      <c r="CU102" s="19"/>
      <c r="CV102" s="19"/>
      <c r="CW102" s="19"/>
      <c r="CX102" s="19"/>
      <c r="CY102" s="55">
        <f>SUM(AD102,R102,T102,AB102,N102,V102,P102,BF102,BT102,CG102,CK102,BH102,CI102,AF102,AZ102,BB102,AH102,BD102,BR102,AJ102,X102,CO102,BJ102,CM102,BL102,BY102,CC102,BV102,CA102,AL102,AN102,AP102,AR102,AT102,AX102,AV102,BP102,CS102,CQ102,CE102,Z102,BN102)</f>
        <v>303</v>
      </c>
      <c r="CZ102" s="55">
        <f>SUM(AE102,S102,U102,AC102,O102,W102,Q102,BG102,BU102,CH102,CL102,BI102,CJ102,AG102,BA102,BC102,AI102,BE102,BS102,AK102,Y102,CP102,BK102,CN102,BM102,BZ102,CD102,BW102,CB102,AM102,AO102,AQ102,AS102,AU102,AY102,AW102,BQ102,CT102,CR102,CF102,AA102,BO102)</f>
        <v>4020688.290325</v>
      </c>
      <c r="DF102" s="33"/>
    </row>
    <row r="103" spans="1:110" x14ac:dyDescent="0.25">
      <c r="A103" s="71">
        <v>23</v>
      </c>
      <c r="B103" s="71"/>
      <c r="C103" s="79" t="s">
        <v>210</v>
      </c>
      <c r="D103" s="81"/>
      <c r="E103" s="81">
        <v>9959</v>
      </c>
      <c r="F103" s="82">
        <v>0.9</v>
      </c>
      <c r="G103" s="82"/>
      <c r="H103" s="87">
        <v>1</v>
      </c>
      <c r="I103" s="88"/>
      <c r="J103" s="81">
        <v>1.4</v>
      </c>
      <c r="K103" s="81">
        <v>1.68</v>
      </c>
      <c r="L103" s="81">
        <v>2.23</v>
      </c>
      <c r="M103" s="85">
        <v>2.57</v>
      </c>
      <c r="N103" s="89">
        <f>N104</f>
        <v>0</v>
      </c>
      <c r="O103" s="89">
        <f>O104</f>
        <v>0</v>
      </c>
      <c r="P103" s="89">
        <f t="shared" ref="P103:CA103" si="739">P104</f>
        <v>0</v>
      </c>
      <c r="Q103" s="89">
        <f t="shared" si="739"/>
        <v>0</v>
      </c>
      <c r="R103" s="89">
        <f t="shared" si="739"/>
        <v>0</v>
      </c>
      <c r="S103" s="89">
        <f t="shared" si="739"/>
        <v>0</v>
      </c>
      <c r="T103" s="89">
        <f t="shared" si="739"/>
        <v>0</v>
      </c>
      <c r="U103" s="89">
        <f t="shared" si="739"/>
        <v>0</v>
      </c>
      <c r="V103" s="89">
        <f t="shared" si="739"/>
        <v>0</v>
      </c>
      <c r="W103" s="89">
        <f t="shared" si="739"/>
        <v>0</v>
      </c>
      <c r="X103" s="89">
        <f t="shared" si="739"/>
        <v>0</v>
      </c>
      <c r="Y103" s="89">
        <f t="shared" si="739"/>
        <v>0</v>
      </c>
      <c r="Z103" s="89">
        <f t="shared" si="739"/>
        <v>0</v>
      </c>
      <c r="AA103" s="89">
        <f t="shared" si="739"/>
        <v>0</v>
      </c>
      <c r="AB103" s="89">
        <f t="shared" si="739"/>
        <v>0</v>
      </c>
      <c r="AC103" s="89">
        <f t="shared" si="739"/>
        <v>0</v>
      </c>
      <c r="AD103" s="89">
        <f t="shared" si="739"/>
        <v>11</v>
      </c>
      <c r="AE103" s="89">
        <f t="shared" si="739"/>
        <v>137002.63500000001</v>
      </c>
      <c r="AF103" s="89">
        <f t="shared" si="739"/>
        <v>1</v>
      </c>
      <c r="AG103" s="89">
        <f t="shared" si="739"/>
        <v>12454.785</v>
      </c>
      <c r="AH103" s="89">
        <f t="shared" si="739"/>
        <v>0</v>
      </c>
      <c r="AI103" s="89">
        <f t="shared" si="739"/>
        <v>0</v>
      </c>
      <c r="AJ103" s="89">
        <f t="shared" si="739"/>
        <v>0</v>
      </c>
      <c r="AK103" s="89">
        <f t="shared" si="739"/>
        <v>0</v>
      </c>
      <c r="AL103" s="89">
        <f t="shared" si="739"/>
        <v>0</v>
      </c>
      <c r="AM103" s="89">
        <f t="shared" si="739"/>
        <v>0</v>
      </c>
      <c r="AN103" s="89">
        <f t="shared" si="739"/>
        <v>0</v>
      </c>
      <c r="AO103" s="89">
        <f t="shared" si="739"/>
        <v>0</v>
      </c>
      <c r="AP103" s="89">
        <f t="shared" si="739"/>
        <v>0</v>
      </c>
      <c r="AQ103" s="89">
        <f t="shared" si="739"/>
        <v>0</v>
      </c>
      <c r="AR103" s="89">
        <f t="shared" si="739"/>
        <v>6</v>
      </c>
      <c r="AS103" s="89">
        <f t="shared" si="739"/>
        <v>89674.452000000005</v>
      </c>
      <c r="AT103" s="89">
        <f t="shared" si="739"/>
        <v>0</v>
      </c>
      <c r="AU103" s="89">
        <f t="shared" si="739"/>
        <v>0</v>
      </c>
      <c r="AV103" s="89">
        <f t="shared" si="739"/>
        <v>70</v>
      </c>
      <c r="AW103" s="89">
        <f t="shared" si="739"/>
        <v>1046201.94</v>
      </c>
      <c r="AX103" s="89">
        <f t="shared" si="739"/>
        <v>90</v>
      </c>
      <c r="AY103" s="89">
        <f t="shared" si="739"/>
        <v>1345116.78</v>
      </c>
      <c r="AZ103" s="89">
        <f t="shared" si="739"/>
        <v>31</v>
      </c>
      <c r="BA103" s="89">
        <f t="shared" si="739"/>
        <v>386098.33499999996</v>
      </c>
      <c r="BB103" s="89">
        <f t="shared" si="739"/>
        <v>0</v>
      </c>
      <c r="BC103" s="89">
        <f t="shared" si="739"/>
        <v>0</v>
      </c>
      <c r="BD103" s="89">
        <f t="shared" si="739"/>
        <v>120</v>
      </c>
      <c r="BE103" s="89">
        <f t="shared" si="739"/>
        <v>1494574.2</v>
      </c>
      <c r="BF103" s="89">
        <f t="shared" si="739"/>
        <v>4</v>
      </c>
      <c r="BG103" s="89">
        <f t="shared" si="739"/>
        <v>49819.14</v>
      </c>
      <c r="BH103" s="89">
        <f t="shared" si="739"/>
        <v>0</v>
      </c>
      <c r="BI103" s="89">
        <f t="shared" si="739"/>
        <v>0</v>
      </c>
      <c r="BJ103" s="89">
        <f t="shared" si="739"/>
        <v>0</v>
      </c>
      <c r="BK103" s="89">
        <f t="shared" si="739"/>
        <v>0</v>
      </c>
      <c r="BL103" s="89">
        <f t="shared" si="739"/>
        <v>45</v>
      </c>
      <c r="BM103" s="89">
        <f t="shared" si="739"/>
        <v>672558.39</v>
      </c>
      <c r="BN103" s="89">
        <f t="shared" si="739"/>
        <v>0</v>
      </c>
      <c r="BO103" s="89">
        <f t="shared" si="739"/>
        <v>0</v>
      </c>
      <c r="BP103" s="89">
        <f t="shared" si="739"/>
        <v>0</v>
      </c>
      <c r="BQ103" s="89">
        <f t="shared" si="739"/>
        <v>0</v>
      </c>
      <c r="BR103" s="89">
        <f t="shared" si="739"/>
        <v>260</v>
      </c>
      <c r="BS103" s="89">
        <f t="shared" si="739"/>
        <v>3238244.1</v>
      </c>
      <c r="BT103" s="89">
        <f t="shared" si="739"/>
        <v>0</v>
      </c>
      <c r="BU103" s="89">
        <f t="shared" si="739"/>
        <v>0</v>
      </c>
      <c r="BV103" s="89">
        <f t="shared" si="739"/>
        <v>12</v>
      </c>
      <c r="BW103" s="89">
        <f t="shared" si="739"/>
        <v>179348.90400000001</v>
      </c>
      <c r="BX103" s="50">
        <v>34.285714285714285</v>
      </c>
      <c r="BY103" s="89">
        <f t="shared" si="739"/>
        <v>30</v>
      </c>
      <c r="BZ103" s="89">
        <f t="shared" si="739"/>
        <v>448372.26</v>
      </c>
      <c r="CA103" s="89">
        <f t="shared" si="739"/>
        <v>3</v>
      </c>
      <c r="CB103" s="89">
        <f t="shared" ref="CB103:CT103" si="740">CB104</f>
        <v>44837.226000000002</v>
      </c>
      <c r="CC103" s="89">
        <f t="shared" si="740"/>
        <v>80</v>
      </c>
      <c r="CD103" s="89">
        <f t="shared" si="740"/>
        <v>1195659.3599999999</v>
      </c>
      <c r="CE103" s="89">
        <f t="shared" si="740"/>
        <v>180</v>
      </c>
      <c r="CF103" s="89">
        <f t="shared" si="740"/>
        <v>2690233.56</v>
      </c>
      <c r="CG103" s="89">
        <f t="shared" si="740"/>
        <v>24</v>
      </c>
      <c r="CH103" s="89">
        <f t="shared" si="740"/>
        <v>298914.83999999997</v>
      </c>
      <c r="CI103" s="89">
        <f t="shared" si="740"/>
        <v>330</v>
      </c>
      <c r="CJ103" s="89">
        <f t="shared" si="740"/>
        <v>4110079.05</v>
      </c>
      <c r="CK103" s="89">
        <f t="shared" si="740"/>
        <v>100</v>
      </c>
      <c r="CL103" s="89">
        <f t="shared" si="740"/>
        <v>1245478.5</v>
      </c>
      <c r="CM103" s="89">
        <f t="shared" si="740"/>
        <v>42</v>
      </c>
      <c r="CN103" s="89">
        <f t="shared" si="740"/>
        <v>627721.16399999999</v>
      </c>
      <c r="CO103" s="89">
        <f t="shared" si="740"/>
        <v>18</v>
      </c>
      <c r="CP103" s="89">
        <f t="shared" si="740"/>
        <v>269023.35600000003</v>
      </c>
      <c r="CQ103" s="89">
        <f t="shared" si="740"/>
        <v>10</v>
      </c>
      <c r="CR103" s="89">
        <f t="shared" si="740"/>
        <v>228634.26749999996</v>
      </c>
      <c r="CS103" s="89">
        <f t="shared" si="740"/>
        <v>35</v>
      </c>
      <c r="CT103" s="89">
        <f t="shared" si="740"/>
        <v>694354.26375000004</v>
      </c>
      <c r="CU103" s="89"/>
      <c r="CV103" s="89"/>
      <c r="CW103" s="89"/>
      <c r="CX103" s="89"/>
      <c r="CY103" s="89">
        <f t="shared" ref="CY103:CZ103" si="741">CY104</f>
        <v>1502</v>
      </c>
      <c r="CZ103" s="89">
        <f t="shared" si="741"/>
        <v>20504401.508249998</v>
      </c>
      <c r="DF103" s="33"/>
    </row>
    <row r="104" spans="1:110" x14ac:dyDescent="0.25">
      <c r="A104" s="28"/>
      <c r="B104" s="28">
        <v>69</v>
      </c>
      <c r="C104" s="15" t="s">
        <v>211</v>
      </c>
      <c r="D104" s="16">
        <f>D102</f>
        <v>9860</v>
      </c>
      <c r="E104" s="16">
        <v>9959</v>
      </c>
      <c r="F104" s="17">
        <v>0.9</v>
      </c>
      <c r="G104" s="17"/>
      <c r="H104" s="29">
        <v>1</v>
      </c>
      <c r="I104" s="30"/>
      <c r="J104" s="16">
        <v>1.4</v>
      </c>
      <c r="K104" s="16">
        <v>1.68</v>
      </c>
      <c r="L104" s="16">
        <v>2.23</v>
      </c>
      <c r="M104" s="18">
        <v>2.57</v>
      </c>
      <c r="N104" s="21"/>
      <c r="O104" s="19">
        <f>SUM(N104/12*9*$D104*$F104*$H104*$J104*O$10)+SUM(N104/12*3*$E104*$F104*$H104*$J104*O$10)</f>
        <v>0</v>
      </c>
      <c r="P104" s="21"/>
      <c r="Q104" s="19">
        <f>SUM(P104/12*9*$D104*$F104*$H104*$J104*Q$10)+SUM(P104/12*3*$E104*$F104*$H104*$J104*Q$10)</f>
        <v>0</v>
      </c>
      <c r="R104" s="20"/>
      <c r="S104" s="19">
        <f>SUM(R104/12*9*$D104*$F104*$H104*$J104*S$10)+SUM(R104/12*3*$E104*$F104*$H104*$J104*S$10)</f>
        <v>0</v>
      </c>
      <c r="T104" s="21"/>
      <c r="U104" s="19">
        <f>SUM(T104/12*9*$D104*$F104*$H104*$J104*U$10)+SUM(T104/12*3*$E104*$F104*$H104*$J104*U$10)</f>
        <v>0</v>
      </c>
      <c r="V104" s="21"/>
      <c r="W104" s="19">
        <f>SUM(V104/12*9*$D104*$F104*$H104*$J104*W$10)+SUM(V104/12*3*$E104*$F104*$H104*$J104*W$10)</f>
        <v>0</v>
      </c>
      <c r="X104" s="21"/>
      <c r="Y104" s="19">
        <f>SUM(X104/12*9*$D104*$F104*$H104*$J104*Y$10)+SUM(X104/12*3*$E104*$F104*$H104*$J104*Y$10)</f>
        <v>0</v>
      </c>
      <c r="Z104" s="21"/>
      <c r="AA104" s="19">
        <f>SUM(Z104/12*9*$D104*$F104*$H104*$J104*AA$10)+SUM(Z104/12*3*$E104*$F104*$H104*$J104*AA$10)</f>
        <v>0</v>
      </c>
      <c r="AB104" s="21"/>
      <c r="AC104" s="19">
        <f>SUM(AB104/12*9*$D104*$F104*$H104*$J104*AC$10)+SUM(AB104/12*3*$E104*$F104*$H104*$J104*AC$10)</f>
        <v>0</v>
      </c>
      <c r="AD104" s="20">
        <v>11</v>
      </c>
      <c r="AE104" s="19">
        <f>SUM(AD104/12*9*$D104*$F104*$H104*$J104*AE$10)+SUM(AD104/12*3*$E104*$F104*$H104*$J104*AE$10)</f>
        <v>137002.63500000001</v>
      </c>
      <c r="AF104" s="21">
        <v>1</v>
      </c>
      <c r="AG104" s="19">
        <f>SUM(AF104/12*9*$D104*$F104*$H104*$J104*AG$10)+SUM(AF104/12*3*$E104*$F104*$H104*$J104*AG$10)</f>
        <v>12454.785</v>
      </c>
      <c r="AH104" s="21"/>
      <c r="AI104" s="19">
        <f>SUM(AH104/12*9*$D104*$F104*$H104*$J104*AI$10)+SUM(AH104/12*3*$E104*$F104*$H104*$J104*AI$10)</f>
        <v>0</v>
      </c>
      <c r="AJ104" s="21"/>
      <c r="AK104" s="19">
        <f>SUM(AJ104/12*9*$D104*$F104*$H104*$J104*AK$10)+SUM(AJ104/12*3*$E104*$F104*$H104*$J104*AK$10)</f>
        <v>0</v>
      </c>
      <c r="AL104" s="21"/>
      <c r="AM104" s="19">
        <f>SUM(AL104/12*9*$D104*$F104*$H104*$K104*AM$10)+SUM(AL104/12*3*$E104*$F104*$H104*$K104*AM$10)</f>
        <v>0</v>
      </c>
      <c r="AN104" s="21"/>
      <c r="AO104" s="19">
        <f>SUM(AN104/12*9*$D104*$F104*$H104*$K104*AO$10)+SUM(AN104/12*3*$E104*$F104*$H104*$K104*AO$10)</f>
        <v>0</v>
      </c>
      <c r="AP104" s="21"/>
      <c r="AQ104" s="19">
        <f>SUM(AP104/12*9*$D104*$F104*$H104*$K104*AQ$10)+SUM(AP104/12*3*$E104*$F104*$H104*$K104*AQ$10)</f>
        <v>0</v>
      </c>
      <c r="AR104" s="31">
        <v>6</v>
      </c>
      <c r="AS104" s="19">
        <f>SUM(AR104/12*9*$D104*$F104*$H104*$K104*AS$10)+SUM(AR104/12*3*$E104*$F104*$H104*$K104*AS$10)</f>
        <v>89674.452000000005</v>
      </c>
      <c r="AT104" s="21"/>
      <c r="AU104" s="19">
        <f>SUM(AT104/12*9*$D104*$F104*$H104*$K104*AU$10)+SUM(AT104/12*3*$E104*$F104*$H104*$K104*AU$10)</f>
        <v>0</v>
      </c>
      <c r="AV104" s="31">
        <v>70</v>
      </c>
      <c r="AW104" s="19">
        <f>SUM(AV104/12*9*$D104*$F104*$H104*$K104*AW$10)+SUM(AV104/12*3*$E104*$F104*$H104*$K104*AW$10)</f>
        <v>1046201.94</v>
      </c>
      <c r="AX104" s="31">
        <v>90</v>
      </c>
      <c r="AY104" s="19">
        <f>SUM(AX104/12*9*$D104*$F104*$H104*$K104*AY$10)+SUM(AX104/12*3*$E104*$F104*$H104*$K104*AY$10)</f>
        <v>1345116.78</v>
      </c>
      <c r="AZ104" s="21">
        <v>31</v>
      </c>
      <c r="BA104" s="19">
        <f>SUM(AZ104/12*9*$D104*$F104*$H104*$J104*BA$10)+SUM(AZ104/12*3*$E104*$F104*$H104*$J104*BA$10)</f>
        <v>386098.33499999996</v>
      </c>
      <c r="BB104" s="21"/>
      <c r="BC104" s="19">
        <f>SUM(BB104/12*9*$D104*$F104*$H104*$J104*BC$10)+SUM(BB104/12*3*$E104*$F104*$H104*$J104*BC$10)</f>
        <v>0</v>
      </c>
      <c r="BD104" s="21">
        <v>120</v>
      </c>
      <c r="BE104" s="19">
        <f>SUM(BD104/12*9*$D104*$F104*$H104*$J104*BE$10)+SUM(BD104/12*3*$E104*$F104*$H104*$J104*BE$10)</f>
        <v>1494574.2</v>
      </c>
      <c r="BF104" s="21">
        <v>4</v>
      </c>
      <c r="BG104" s="19">
        <f>SUM(BF104/12*9*$D104*$F104*$H104*$J104*BG$10)+SUM(BF104/12*3*$E104*$F104*$H104*$J104*BG$10)</f>
        <v>49819.14</v>
      </c>
      <c r="BH104" s="21"/>
      <c r="BI104" s="19">
        <f>SUM(BH104/12*9*$D104*$F104*$H104*$J104*BI$10)+SUM(BH104/12*3*$E104*$F104*$H104*$J104*BI$10)</f>
        <v>0</v>
      </c>
      <c r="BJ104" s="21"/>
      <c r="BK104" s="19">
        <f>SUM(BJ104/12*9*$D104*$F104*$H104*$K104*BK$10)+SUM(BJ104/12*3*$E104*$F104*$H104*$K104*BK$10)</f>
        <v>0</v>
      </c>
      <c r="BL104" s="21">
        <v>45</v>
      </c>
      <c r="BM104" s="19">
        <f>SUM(BL104/12*9*$D104*$F104*$H104*$K104*BM$10)+SUM(BL104/12*3*$E104*$F104*$H104*$K104*BM$10)</f>
        <v>672558.39</v>
      </c>
      <c r="BN104" s="21"/>
      <c r="BO104" s="19">
        <f>SUM(BN104/12*9*$D104*$F104*$H104*$J104*BO$10)+SUM(BN104/12*3*$E104*$F104*$H104*$J104*BO$10)</f>
        <v>0</v>
      </c>
      <c r="BP104" s="31"/>
      <c r="BQ104" s="19">
        <f>SUM(BP104/12*9*$D104*$F104*$H104*$K104*BQ$10)+SUM(BP104/12*3*$E104*$F104*$H104*$K104*BQ$10)</f>
        <v>0</v>
      </c>
      <c r="BR104" s="21">
        <v>260</v>
      </c>
      <c r="BS104" s="19">
        <f>SUM(BR104/12*9*$D104*$F104*$H104*$J104*BS$10)+SUM(BR104/12*3*$E104*$F104*$H104*$J104*BS$10)</f>
        <v>3238244.1</v>
      </c>
      <c r="BT104" s="21"/>
      <c r="BU104" s="19">
        <f>SUM(BT104/12*9*$D104*$F104*$H104*$J104*BU$10)+SUM(BT104/12*3*$E104*$F104*$H104*$J104*BU$10)</f>
        <v>0</v>
      </c>
      <c r="BV104" s="31">
        <v>12</v>
      </c>
      <c r="BW104" s="19">
        <f>SUM(BV104/12*9*$D104*$F104*$H104*$K104*BW$10)+SUM(BV104/12*3*$E104*$F104*$H104*$K104*BW$10)</f>
        <v>179348.90400000001</v>
      </c>
      <c r="BX104" s="19">
        <v>34.285714285714285</v>
      </c>
      <c r="BY104" s="31">
        <v>30</v>
      </c>
      <c r="BZ104" s="19">
        <f>SUM(BY104/12*9*$D104*$F104*$H104*$K104*BZ$10)+SUM(BY104/12*3*$E104*$F104*$H104*$K104*BZ$10)</f>
        <v>448372.26</v>
      </c>
      <c r="CA104" s="31">
        <v>3</v>
      </c>
      <c r="CB104" s="19">
        <f>SUM(CA104/12*9*$D104*$F104*$H104*$K104*CB$10)+SUM(CA104/12*3*$E104*$F104*$H104*$K104*CB$10)</f>
        <v>44837.226000000002</v>
      </c>
      <c r="CC104" s="31">
        <v>80</v>
      </c>
      <c r="CD104" s="19">
        <f t="shared" ref="CD104" si="742">SUM(CC104/12*9*$D104*$F104*$H104*$K104*CD$10)+SUM(CC104/12*3*$E104*$F104*$H104*$K104*CD$10)</f>
        <v>1195659.3599999999</v>
      </c>
      <c r="CE104" s="21">
        <v>180</v>
      </c>
      <c r="CF104" s="19">
        <f>SUM(CE104/12*9*$D104*$F104*$H104*$K104*CF$10)+SUM(CE104/12*3*$E104*$F104*$H104*$K104*CF$10)</f>
        <v>2690233.56</v>
      </c>
      <c r="CG104" s="21">
        <v>24</v>
      </c>
      <c r="CH104" s="19">
        <f>SUM(CG104/12*9*$D104*$F104*$H104*$J104*CH$10)+SUM(CG104/12*3*$E104*$F104*$H104*$J104*CH$10)</f>
        <v>298914.83999999997</v>
      </c>
      <c r="CI104" s="21">
        <v>330</v>
      </c>
      <c r="CJ104" s="19">
        <f>SUM(CI104/12*9*$D104*$F104*$H104*$J104*CJ$10)+SUM(CI104/12*3*$E104*$F104*$H104*$J104*CJ$10)</f>
        <v>4110079.05</v>
      </c>
      <c r="CK104" s="21">
        <v>100</v>
      </c>
      <c r="CL104" s="19">
        <f>SUM(CK104/12*9*$D104*$F104*$H104*$J104*CL$10)+SUM(CK104/12*3*$E104*$F104*$H104*$J104*CL$10)</f>
        <v>1245478.5</v>
      </c>
      <c r="CM104" s="21">
        <v>42</v>
      </c>
      <c r="CN104" s="19">
        <f>SUM(CM104/12*9*$D104*$F104*$H104*$K104*CN$10)+SUM(CM104/12*3*$E104*$F104*$H104*$K104*CN$10)</f>
        <v>627721.16399999999</v>
      </c>
      <c r="CO104" s="21">
        <v>18</v>
      </c>
      <c r="CP104" s="19">
        <f>SUM(CO104/12*9*$D104*$F104*$H104*$K104*CP$10)+SUM(CO104/12*3*$E104*$F104*$H104*$K104*CP$10)</f>
        <v>269023.35600000003</v>
      </c>
      <c r="CQ104" s="31">
        <v>10</v>
      </c>
      <c r="CR104" s="19">
        <f>SUM(CQ104/12*9*$D104*$F104*$H104*$M104*CR$10)+SUM(CQ104/12*3*$E104*$F104*$H104*$M104*CR$10)</f>
        <v>228634.26749999996</v>
      </c>
      <c r="CS104" s="31">
        <f>30+5</f>
        <v>35</v>
      </c>
      <c r="CT104" s="19">
        <f>SUM(CS104/12*9*$D104*$F104*$H104*$L104*CT$10)+SUM(CS104/12*3*$E104*$F104*$H104*$L104*CT$10)</f>
        <v>694354.26375000004</v>
      </c>
      <c r="CU104" s="19"/>
      <c r="CV104" s="19"/>
      <c r="CW104" s="19"/>
      <c r="CX104" s="19"/>
      <c r="CY104" s="55">
        <f>SUM(AD104,R104,T104,AB104,N104,V104,P104,BF104,BT104,CG104,CK104,BH104,CI104,AF104,AZ104,BB104,AH104,BD104,BR104,AJ104,X104,CO104,BJ104,CM104,BL104,BY104,CC104,BV104,CA104,AL104,AN104,AP104,AR104,AT104,AX104,AV104,BP104,CS104,CQ104,CE104,Z104,BN104)</f>
        <v>1502</v>
      </c>
      <c r="CZ104" s="55">
        <f>SUM(AE104,S104,U104,AC104,O104,W104,Q104,BG104,BU104,CH104,CL104,BI104,CJ104,AG104,BA104,BC104,AI104,BE104,BS104,AK104,Y104,CP104,BK104,CN104,BM104,BZ104,CD104,BW104,CB104,AM104,AO104,AQ104,AS104,AU104,AY104,AW104,BQ104,CT104,CR104,CF104,AA104,BO104)</f>
        <v>20504401.508249998</v>
      </c>
      <c r="DF104" s="33"/>
    </row>
    <row r="105" spans="1:110" x14ac:dyDescent="0.25">
      <c r="A105" s="71">
        <v>24</v>
      </c>
      <c r="B105" s="71"/>
      <c r="C105" s="79" t="s">
        <v>212</v>
      </c>
      <c r="D105" s="81"/>
      <c r="E105" s="81">
        <v>9959</v>
      </c>
      <c r="F105" s="82">
        <v>1.46</v>
      </c>
      <c r="G105" s="82"/>
      <c r="H105" s="87"/>
      <c r="I105" s="88"/>
      <c r="J105" s="81"/>
      <c r="K105" s="81"/>
      <c r="L105" s="81"/>
      <c r="M105" s="85">
        <v>2.57</v>
      </c>
      <c r="N105" s="89">
        <f>N106</f>
        <v>0</v>
      </c>
      <c r="O105" s="89">
        <f>O106</f>
        <v>0</v>
      </c>
      <c r="P105" s="89">
        <f t="shared" ref="P105:CA105" si="743">P106</f>
        <v>100</v>
      </c>
      <c r="Q105" s="89">
        <f t="shared" si="743"/>
        <v>2020442.9</v>
      </c>
      <c r="R105" s="89">
        <f t="shared" si="743"/>
        <v>0</v>
      </c>
      <c r="S105" s="89">
        <f t="shared" si="743"/>
        <v>0</v>
      </c>
      <c r="T105" s="89">
        <f t="shared" si="743"/>
        <v>0</v>
      </c>
      <c r="U105" s="89">
        <f t="shared" si="743"/>
        <v>0</v>
      </c>
      <c r="V105" s="89">
        <f t="shared" si="743"/>
        <v>0</v>
      </c>
      <c r="W105" s="89">
        <f t="shared" si="743"/>
        <v>0</v>
      </c>
      <c r="X105" s="89">
        <f t="shared" si="743"/>
        <v>0</v>
      </c>
      <c r="Y105" s="89">
        <f t="shared" si="743"/>
        <v>0</v>
      </c>
      <c r="Z105" s="89">
        <f t="shared" si="743"/>
        <v>0</v>
      </c>
      <c r="AA105" s="89">
        <f t="shared" si="743"/>
        <v>0</v>
      </c>
      <c r="AB105" s="89">
        <f t="shared" si="743"/>
        <v>0</v>
      </c>
      <c r="AC105" s="89">
        <f t="shared" si="743"/>
        <v>0</v>
      </c>
      <c r="AD105" s="89">
        <f t="shared" si="743"/>
        <v>0</v>
      </c>
      <c r="AE105" s="89">
        <f t="shared" si="743"/>
        <v>0</v>
      </c>
      <c r="AF105" s="89">
        <f t="shared" si="743"/>
        <v>0</v>
      </c>
      <c r="AG105" s="89">
        <f t="shared" si="743"/>
        <v>0</v>
      </c>
      <c r="AH105" s="89">
        <f t="shared" si="743"/>
        <v>0</v>
      </c>
      <c r="AI105" s="89">
        <f t="shared" si="743"/>
        <v>0</v>
      </c>
      <c r="AJ105" s="89">
        <f t="shared" si="743"/>
        <v>0</v>
      </c>
      <c r="AK105" s="89">
        <f t="shared" si="743"/>
        <v>0</v>
      </c>
      <c r="AL105" s="89">
        <f t="shared" si="743"/>
        <v>0</v>
      </c>
      <c r="AM105" s="89">
        <f t="shared" si="743"/>
        <v>0</v>
      </c>
      <c r="AN105" s="89">
        <f t="shared" si="743"/>
        <v>0</v>
      </c>
      <c r="AO105" s="89">
        <f t="shared" si="743"/>
        <v>0</v>
      </c>
      <c r="AP105" s="89">
        <f t="shared" si="743"/>
        <v>0</v>
      </c>
      <c r="AQ105" s="89">
        <f t="shared" si="743"/>
        <v>0</v>
      </c>
      <c r="AR105" s="89">
        <f t="shared" si="743"/>
        <v>0</v>
      </c>
      <c r="AS105" s="89">
        <f t="shared" si="743"/>
        <v>0</v>
      </c>
      <c r="AT105" s="89">
        <f t="shared" si="743"/>
        <v>0</v>
      </c>
      <c r="AU105" s="89">
        <f t="shared" si="743"/>
        <v>0</v>
      </c>
      <c r="AV105" s="89">
        <f t="shared" si="743"/>
        <v>5</v>
      </c>
      <c r="AW105" s="89">
        <f t="shared" si="743"/>
        <v>121226.57399999999</v>
      </c>
      <c r="AX105" s="89">
        <f t="shared" si="743"/>
        <v>0</v>
      </c>
      <c r="AY105" s="89">
        <f t="shared" si="743"/>
        <v>0</v>
      </c>
      <c r="AZ105" s="89">
        <f t="shared" si="743"/>
        <v>2</v>
      </c>
      <c r="BA105" s="89">
        <f t="shared" si="743"/>
        <v>40408.857999999993</v>
      </c>
      <c r="BB105" s="89">
        <f t="shared" si="743"/>
        <v>0</v>
      </c>
      <c r="BC105" s="89">
        <f t="shared" si="743"/>
        <v>0</v>
      </c>
      <c r="BD105" s="89">
        <f t="shared" si="743"/>
        <v>0</v>
      </c>
      <c r="BE105" s="89">
        <f t="shared" si="743"/>
        <v>0</v>
      </c>
      <c r="BF105" s="89">
        <f t="shared" si="743"/>
        <v>5</v>
      </c>
      <c r="BG105" s="89">
        <f t="shared" si="743"/>
        <v>101022.14499999999</v>
      </c>
      <c r="BH105" s="89">
        <f t="shared" si="743"/>
        <v>0</v>
      </c>
      <c r="BI105" s="89">
        <f t="shared" si="743"/>
        <v>0</v>
      </c>
      <c r="BJ105" s="89">
        <f t="shared" si="743"/>
        <v>0</v>
      </c>
      <c r="BK105" s="89">
        <f t="shared" si="743"/>
        <v>0</v>
      </c>
      <c r="BL105" s="89">
        <f t="shared" si="743"/>
        <v>10</v>
      </c>
      <c r="BM105" s="89">
        <f t="shared" si="743"/>
        <v>242453.14799999999</v>
      </c>
      <c r="BN105" s="89">
        <f t="shared" si="743"/>
        <v>0</v>
      </c>
      <c r="BO105" s="89">
        <f t="shared" si="743"/>
        <v>0</v>
      </c>
      <c r="BP105" s="89">
        <f t="shared" si="743"/>
        <v>6</v>
      </c>
      <c r="BQ105" s="89">
        <f t="shared" si="743"/>
        <v>145471.88879999999</v>
      </c>
      <c r="BR105" s="89">
        <f t="shared" si="743"/>
        <v>0</v>
      </c>
      <c r="BS105" s="89">
        <f t="shared" si="743"/>
        <v>0</v>
      </c>
      <c r="BT105" s="89">
        <f t="shared" si="743"/>
        <v>0</v>
      </c>
      <c r="BU105" s="89">
        <f t="shared" si="743"/>
        <v>0</v>
      </c>
      <c r="BV105" s="89">
        <f t="shared" si="743"/>
        <v>0</v>
      </c>
      <c r="BW105" s="89">
        <f t="shared" si="743"/>
        <v>0</v>
      </c>
      <c r="BX105" s="50">
        <v>3.4285714285714284</v>
      </c>
      <c r="BY105" s="89">
        <f t="shared" si="743"/>
        <v>2</v>
      </c>
      <c r="BZ105" s="89">
        <f t="shared" si="743"/>
        <v>48490.6296</v>
      </c>
      <c r="CA105" s="89">
        <f t="shared" si="743"/>
        <v>0</v>
      </c>
      <c r="CB105" s="89">
        <f t="shared" ref="CB105:CT105" si="744">CB106</f>
        <v>0</v>
      </c>
      <c r="CC105" s="89">
        <f t="shared" si="744"/>
        <v>0</v>
      </c>
      <c r="CD105" s="89">
        <f t="shared" si="744"/>
        <v>0</v>
      </c>
      <c r="CE105" s="89">
        <f t="shared" si="744"/>
        <v>5</v>
      </c>
      <c r="CF105" s="89">
        <f t="shared" si="744"/>
        <v>121226.57399999999</v>
      </c>
      <c r="CG105" s="89">
        <f t="shared" si="744"/>
        <v>1</v>
      </c>
      <c r="CH105" s="89">
        <f t="shared" si="744"/>
        <v>20204.428999999996</v>
      </c>
      <c r="CI105" s="89">
        <f t="shared" si="744"/>
        <v>3</v>
      </c>
      <c r="CJ105" s="89">
        <f t="shared" si="744"/>
        <v>60613.286999999989</v>
      </c>
      <c r="CK105" s="89">
        <f t="shared" si="744"/>
        <v>6</v>
      </c>
      <c r="CL105" s="89">
        <f t="shared" si="744"/>
        <v>121226.57399999998</v>
      </c>
      <c r="CM105" s="89">
        <f t="shared" si="744"/>
        <v>8</v>
      </c>
      <c r="CN105" s="89">
        <f t="shared" si="744"/>
        <v>193962.5184</v>
      </c>
      <c r="CO105" s="89">
        <f t="shared" si="744"/>
        <v>0</v>
      </c>
      <c r="CP105" s="89">
        <f t="shared" si="744"/>
        <v>0</v>
      </c>
      <c r="CQ105" s="89">
        <f t="shared" si="744"/>
        <v>5</v>
      </c>
      <c r="CR105" s="89">
        <f t="shared" si="744"/>
        <v>185447.79475</v>
      </c>
      <c r="CS105" s="89">
        <f t="shared" si="744"/>
        <v>11</v>
      </c>
      <c r="CT105" s="89">
        <f t="shared" si="744"/>
        <v>354010.45954999997</v>
      </c>
      <c r="CU105" s="89"/>
      <c r="CV105" s="89"/>
      <c r="CW105" s="89"/>
      <c r="CX105" s="89"/>
      <c r="CY105" s="89">
        <f t="shared" ref="CY105:CZ105" si="745">CY106</f>
        <v>169</v>
      </c>
      <c r="CZ105" s="89">
        <f t="shared" si="745"/>
        <v>3776207.7800999996</v>
      </c>
      <c r="DF105" s="33"/>
    </row>
    <row r="106" spans="1:110" ht="37.5" customHeight="1" x14ac:dyDescent="0.25">
      <c r="A106" s="28"/>
      <c r="B106" s="28">
        <v>70</v>
      </c>
      <c r="C106" s="15" t="s">
        <v>213</v>
      </c>
      <c r="D106" s="16">
        <f>D104</f>
        <v>9860</v>
      </c>
      <c r="E106" s="16">
        <v>9959</v>
      </c>
      <c r="F106" s="17">
        <v>1.46</v>
      </c>
      <c r="G106" s="17"/>
      <c r="H106" s="29">
        <v>1</v>
      </c>
      <c r="I106" s="30"/>
      <c r="J106" s="16">
        <v>1.4</v>
      </c>
      <c r="K106" s="16">
        <v>1.68</v>
      </c>
      <c r="L106" s="16">
        <v>2.23</v>
      </c>
      <c r="M106" s="18">
        <v>2.57</v>
      </c>
      <c r="N106" s="21">
        <v>0</v>
      </c>
      <c r="O106" s="19">
        <f>SUM(N106/12*9*$D106*$F106*$H106*$J106*O$10)+SUM(N106/12*3*$E106*$F106*$H106*$J106*O$10)</f>
        <v>0</v>
      </c>
      <c r="P106" s="21">
        <v>100</v>
      </c>
      <c r="Q106" s="19">
        <f>SUM(P106/12*9*$D106*$F106*$H106*$J106*Q$10)+SUM(P106/12*3*$E106*$F106*$H106*$J106*Q$10)</f>
        <v>2020442.9</v>
      </c>
      <c r="R106" s="20"/>
      <c r="S106" s="19">
        <f>SUM(R106/12*9*$D106*$F106*$H106*$J106*S$10)+SUM(R106/12*3*$E106*$F106*$H106*$J106*S$10)</f>
        <v>0</v>
      </c>
      <c r="T106" s="21">
        <v>0</v>
      </c>
      <c r="U106" s="19">
        <f>SUM(T106/12*9*$D106*$F106*$H106*$J106*U$10)+SUM(T106/12*3*$E106*$F106*$H106*$J106*U$10)</f>
        <v>0</v>
      </c>
      <c r="V106" s="21">
        <v>0</v>
      </c>
      <c r="W106" s="19">
        <f>SUM(V106/12*9*$D106*$F106*$H106*$J106*W$10)+SUM(V106/12*3*$E106*$F106*$H106*$J106*W$10)</f>
        <v>0</v>
      </c>
      <c r="X106" s="21">
        <v>0</v>
      </c>
      <c r="Y106" s="19">
        <f>SUM(X106/12*9*$D106*$F106*$H106*$J106*Y$10)+SUM(X106/12*3*$E106*$F106*$H106*$J106*Y$10)</f>
        <v>0</v>
      </c>
      <c r="Z106" s="21"/>
      <c r="AA106" s="19">
        <f>SUM(Z106/12*9*$D106*$F106*$H106*$J106*AA$10)+SUM(Z106/12*3*$E106*$F106*$H106*$J106*AA$10)</f>
        <v>0</v>
      </c>
      <c r="AB106" s="21">
        <v>0</v>
      </c>
      <c r="AC106" s="19">
        <f>SUM(AB106/12*9*$D106*$F106*$H106*$J106*AC$10)+SUM(AB106/12*3*$E106*$F106*$H106*$J106*AC$10)</f>
        <v>0</v>
      </c>
      <c r="AD106" s="20"/>
      <c r="AE106" s="19">
        <f>SUM(AD106/12*9*$D106*$F106*$H106*$J106*AE$10)+SUM(AD106/12*3*$E106*$F106*$H106*$J106*AE$10)</f>
        <v>0</v>
      </c>
      <c r="AF106" s="21">
        <v>0</v>
      </c>
      <c r="AG106" s="19">
        <f>SUM(AF106/12*9*$D106*$F106*$H106*$J106*AG$10)+SUM(AF106/12*3*$E106*$F106*$H106*$J106*AG$10)</f>
        <v>0</v>
      </c>
      <c r="AH106" s="21">
        <v>0</v>
      </c>
      <c r="AI106" s="19">
        <f>SUM(AH106/12*9*$D106*$F106*$H106*$J106*AI$10)+SUM(AH106/12*3*$E106*$F106*$H106*$J106*AI$10)</f>
        <v>0</v>
      </c>
      <c r="AJ106" s="21"/>
      <c r="AK106" s="19">
        <f>SUM(AJ106/12*9*$D106*$F106*$H106*$J106*AK$10)+SUM(AJ106/12*3*$E106*$F106*$H106*$J106*AK$10)</f>
        <v>0</v>
      </c>
      <c r="AL106" s="21">
        <v>0</v>
      </c>
      <c r="AM106" s="19">
        <f>SUM(AL106/12*9*$D106*$F106*$H106*$K106*AM$10)+SUM(AL106/12*3*$E106*$F106*$H106*$K106*AM$10)</f>
        <v>0</v>
      </c>
      <c r="AN106" s="31"/>
      <c r="AO106" s="19">
        <f>SUM(AN106/12*9*$D106*$F106*$H106*$K106*AO$10)+SUM(AN106/12*3*$E106*$F106*$H106*$K106*AO$10)</f>
        <v>0</v>
      </c>
      <c r="AP106" s="21">
        <v>0</v>
      </c>
      <c r="AQ106" s="19">
        <f>SUM(AP106/12*9*$D106*$F106*$H106*$K106*AQ$10)+SUM(AP106/12*3*$E106*$F106*$H106*$K106*AQ$10)</f>
        <v>0</v>
      </c>
      <c r="AR106" s="21">
        <v>0</v>
      </c>
      <c r="AS106" s="19">
        <f>SUM(AR106/12*9*$D106*$F106*$H106*$K106*AS$10)+SUM(AR106/12*3*$E106*$F106*$H106*$K106*AS$10)</f>
        <v>0</v>
      </c>
      <c r="AT106" s="21">
        <v>0</v>
      </c>
      <c r="AU106" s="19">
        <f>SUM(AT106/12*9*$D106*$F106*$H106*$K106*AU$10)+SUM(AT106/12*3*$E106*$F106*$H106*$K106*AU$10)</f>
        <v>0</v>
      </c>
      <c r="AV106" s="31">
        <v>5</v>
      </c>
      <c r="AW106" s="19">
        <f>SUM(AV106/12*9*$D106*$F106*$H106*$K106*AW$10)+SUM(AV106/12*3*$E106*$F106*$H106*$K106*AW$10)</f>
        <v>121226.57399999999</v>
      </c>
      <c r="AX106" s="21"/>
      <c r="AY106" s="19">
        <f>SUM(AX106/12*9*$D106*$F106*$H106*$K106*AY$10)+SUM(AX106/12*3*$E106*$F106*$H106*$K106*AY$10)</f>
        <v>0</v>
      </c>
      <c r="AZ106" s="21">
        <v>2</v>
      </c>
      <c r="BA106" s="19">
        <f>SUM(AZ106/12*9*$D106*$F106*$H106*$J106*BA$10)+SUM(AZ106/12*3*$E106*$F106*$H106*$J106*BA$10)</f>
        <v>40408.857999999993</v>
      </c>
      <c r="BB106" s="21"/>
      <c r="BC106" s="19">
        <f>SUM(BB106/12*9*$D106*$F106*$H106*$J106*BC$10)+SUM(BB106/12*3*$E106*$F106*$H106*$J106*BC$10)</f>
        <v>0</v>
      </c>
      <c r="BD106" s="21"/>
      <c r="BE106" s="19">
        <f>SUM(BD106/12*9*$D106*$F106*$H106*$J106*BE$10)+SUM(BD106/12*3*$E106*$F106*$H106*$J106*BE$10)</f>
        <v>0</v>
      </c>
      <c r="BF106" s="21">
        <v>5</v>
      </c>
      <c r="BG106" s="19">
        <f>SUM(BF106/12*9*$D106*$F106*$H106*$J106*BG$10)+SUM(BF106/12*3*$E106*$F106*$H106*$J106*BG$10)</f>
        <v>101022.14499999999</v>
      </c>
      <c r="BH106" s="21">
        <v>0</v>
      </c>
      <c r="BI106" s="19">
        <f>SUM(BH106/12*9*$D106*$F106*$H106*$J106*BI$10)+SUM(BH106/12*3*$E106*$F106*$H106*$J106*BI$10)</f>
        <v>0</v>
      </c>
      <c r="BJ106" s="21"/>
      <c r="BK106" s="19">
        <f>SUM(BJ106/12*9*$D106*$F106*$H106*$K106*BK$10)+SUM(BJ106/12*3*$E106*$F106*$H106*$K106*BK$10)</f>
        <v>0</v>
      </c>
      <c r="BL106" s="21">
        <v>10</v>
      </c>
      <c r="BM106" s="19">
        <f>SUM(BL106/12*9*$D106*$F106*$H106*$K106*BM$10)+SUM(BL106/12*3*$E106*$F106*$H106*$K106*BM$10)</f>
        <v>242453.14799999999</v>
      </c>
      <c r="BN106" s="21"/>
      <c r="BO106" s="19">
        <f>SUM(BN106/12*9*$D106*$F106*$H106*$J106*BO$10)+SUM(BN106/12*3*$E106*$F106*$H106*$J106*BO$10)</f>
        <v>0</v>
      </c>
      <c r="BP106" s="31">
        <v>6</v>
      </c>
      <c r="BQ106" s="19">
        <f>SUM(BP106/12*9*$D106*$F106*$H106*$K106*BQ$10)+SUM(BP106/12*3*$E106*$F106*$H106*$K106*BQ$10)</f>
        <v>145471.88879999999</v>
      </c>
      <c r="BR106" s="21">
        <v>0</v>
      </c>
      <c r="BS106" s="19">
        <f>SUM(BR106/12*9*$D106*$F106*$H106*$J106*BS$10)+SUM(BR106/12*3*$E106*$F106*$H106*$J106*BS$10)</f>
        <v>0</v>
      </c>
      <c r="BT106" s="21"/>
      <c r="BU106" s="19">
        <f>SUM(BT106/12*9*$D106*$F106*$H106*$J106*BU$10)+SUM(BT106/12*3*$E106*$F106*$H106*$J106*BU$10)</f>
        <v>0</v>
      </c>
      <c r="BV106" s="21"/>
      <c r="BW106" s="19">
        <f>SUM(BV106/12*9*$D106*$F106*$H106*$K106*BW$10)+SUM(BV106/12*3*$E106*$F106*$H106*$K106*BW$10)</f>
        <v>0</v>
      </c>
      <c r="BX106" s="19">
        <v>3.4285714285714284</v>
      </c>
      <c r="BY106" s="21">
        <v>2</v>
      </c>
      <c r="BZ106" s="19">
        <f>SUM(BY106/12*9*$D106*$F106*$H106*$K106*BZ$10)+SUM(BY106/12*3*$E106*$F106*$H106*$K106*BZ$10)</f>
        <v>48490.6296</v>
      </c>
      <c r="CA106" s="21"/>
      <c r="CB106" s="19">
        <f>SUM(CA106/12*9*$D106*$F106*$H106*$K106*CB$10)+SUM(CA106/12*3*$E106*$F106*$H106*$K106*CB$10)</f>
        <v>0</v>
      </c>
      <c r="CC106" s="21"/>
      <c r="CD106" s="19">
        <f t="shared" ref="CD106" si="746">SUM(CC106/12*9*$D106*$F106*$H106*$K106*CD$10)+SUM(CC106/12*3*$E106*$F106*$H106*$K106*CD$10)</f>
        <v>0</v>
      </c>
      <c r="CE106" s="21">
        <v>5</v>
      </c>
      <c r="CF106" s="19">
        <f>SUM(CE106/12*9*$D106*$F106*$H106*$K106*CF$10)+SUM(CE106/12*3*$E106*$F106*$H106*$K106*CF$10)</f>
        <v>121226.57399999999</v>
      </c>
      <c r="CG106" s="21">
        <v>1</v>
      </c>
      <c r="CH106" s="19">
        <f>SUM(CG106/12*9*$D106*$F106*$H106*$J106*CH$10)+SUM(CG106/12*3*$E106*$F106*$H106*$J106*CH$10)</f>
        <v>20204.428999999996</v>
      </c>
      <c r="CI106" s="21">
        <v>3</v>
      </c>
      <c r="CJ106" s="19">
        <f>SUM(CI106/12*9*$D106*$F106*$H106*$J106*CJ$10)+SUM(CI106/12*3*$E106*$F106*$H106*$J106*CJ$10)</f>
        <v>60613.286999999989</v>
      </c>
      <c r="CK106" s="21">
        <v>6</v>
      </c>
      <c r="CL106" s="19">
        <f>SUM(CK106/12*9*$D106*$F106*$H106*$J106*CL$10)+SUM(CK106/12*3*$E106*$F106*$H106*$J106*CL$10)</f>
        <v>121226.57399999998</v>
      </c>
      <c r="CM106" s="21">
        <v>8</v>
      </c>
      <c r="CN106" s="19">
        <f>SUM(CM106/12*9*$D106*$F106*$H106*$K106*CN$10)+SUM(CM106/12*3*$E106*$F106*$H106*$K106*CN$10)</f>
        <v>193962.5184</v>
      </c>
      <c r="CO106" s="21"/>
      <c r="CP106" s="19">
        <f>SUM(CO106/12*9*$D106*$F106*$H106*$K106*CP$10)+SUM(CO106/12*3*$E106*$F106*$H106*$K106*CP$10)</f>
        <v>0</v>
      </c>
      <c r="CQ106" s="31">
        <v>5</v>
      </c>
      <c r="CR106" s="19">
        <f>SUM(CQ106/12*9*$D106*$F106*$H106*$M106*CR$10)+SUM(CQ106/12*3*$E106*$F106*$H106*$M106*CR$10)</f>
        <v>185447.79475</v>
      </c>
      <c r="CS106" s="31">
        <f>6+5</f>
        <v>11</v>
      </c>
      <c r="CT106" s="19">
        <f>SUM(CS106/12*9*$D106*$F106*$H106*$L106*CT$10)+SUM(CS106/12*3*$E106*$F106*$H106*$L106*CT$10)</f>
        <v>354010.45954999997</v>
      </c>
      <c r="CU106" s="19"/>
      <c r="CV106" s="19"/>
      <c r="CW106" s="19"/>
      <c r="CX106" s="19"/>
      <c r="CY106" s="55">
        <f>SUM(AD106,R106,T106,AB106,N106,V106,P106,BF106,BT106,CG106,CK106,BH106,CI106,AF106,AZ106,BB106,AH106,BD106,BR106,AJ106,X106,CO106,BJ106,CM106,BL106,BY106,CC106,BV106,CA106,AL106,AN106,AP106,AR106,AT106,AX106,AV106,BP106,CS106,CQ106,CE106,Z106,BN106)</f>
        <v>169</v>
      </c>
      <c r="CZ106" s="55">
        <f>SUM(AE106,S106,U106,AC106,O106,W106,Q106,BG106,BU106,CH106,CL106,BI106,CJ106,AG106,BA106,BC106,AI106,BE106,BS106,AK106,Y106,CP106,BK106,CN106,BM106,BZ106,CD106,BW106,CB106,AM106,AO106,AQ106,AS106,AU106,AY106,AW106,BQ106,CT106,CR106,CF106,AA106,BO106)</f>
        <v>3776207.7800999996</v>
      </c>
      <c r="DF106" s="33"/>
    </row>
    <row r="107" spans="1:110" x14ac:dyDescent="0.25">
      <c r="A107" s="71">
        <v>25</v>
      </c>
      <c r="B107" s="71"/>
      <c r="C107" s="79" t="s">
        <v>214</v>
      </c>
      <c r="D107" s="81"/>
      <c r="E107" s="81">
        <v>9959</v>
      </c>
      <c r="F107" s="82">
        <v>1.88</v>
      </c>
      <c r="G107" s="82"/>
      <c r="H107" s="87"/>
      <c r="I107" s="88"/>
      <c r="J107" s="81"/>
      <c r="K107" s="81"/>
      <c r="L107" s="81"/>
      <c r="M107" s="85">
        <v>2.57</v>
      </c>
      <c r="N107" s="89">
        <f t="shared" ref="N107:BY107" si="747">SUM(N108:N110)</f>
        <v>0</v>
      </c>
      <c r="O107" s="89">
        <f t="shared" si="747"/>
        <v>0</v>
      </c>
      <c r="P107" s="89">
        <f t="shared" si="747"/>
        <v>0</v>
      </c>
      <c r="Q107" s="89">
        <f t="shared" si="747"/>
        <v>0</v>
      </c>
      <c r="R107" s="89">
        <f t="shared" si="747"/>
        <v>0</v>
      </c>
      <c r="S107" s="89">
        <f t="shared" si="747"/>
        <v>0</v>
      </c>
      <c r="T107" s="89">
        <f t="shared" si="747"/>
        <v>0</v>
      </c>
      <c r="U107" s="89">
        <f t="shared" si="747"/>
        <v>0</v>
      </c>
      <c r="V107" s="89">
        <f t="shared" si="747"/>
        <v>0</v>
      </c>
      <c r="W107" s="89">
        <f t="shared" si="747"/>
        <v>0</v>
      </c>
      <c r="X107" s="89">
        <f t="shared" si="747"/>
        <v>0</v>
      </c>
      <c r="Y107" s="89">
        <f t="shared" si="747"/>
        <v>0</v>
      </c>
      <c r="Z107" s="89">
        <f t="shared" si="747"/>
        <v>0</v>
      </c>
      <c r="AA107" s="89">
        <f t="shared" si="747"/>
        <v>0</v>
      </c>
      <c r="AB107" s="89">
        <f t="shared" si="747"/>
        <v>0</v>
      </c>
      <c r="AC107" s="89">
        <f t="shared" si="747"/>
        <v>0</v>
      </c>
      <c r="AD107" s="89">
        <f t="shared" si="747"/>
        <v>0</v>
      </c>
      <c r="AE107" s="89">
        <f t="shared" si="747"/>
        <v>0</v>
      </c>
      <c r="AF107" s="89">
        <f t="shared" si="747"/>
        <v>0</v>
      </c>
      <c r="AG107" s="89">
        <f t="shared" si="747"/>
        <v>0</v>
      </c>
      <c r="AH107" s="89">
        <f t="shared" si="747"/>
        <v>0</v>
      </c>
      <c r="AI107" s="89">
        <f t="shared" si="747"/>
        <v>0</v>
      </c>
      <c r="AJ107" s="89">
        <f t="shared" si="747"/>
        <v>0</v>
      </c>
      <c r="AK107" s="89">
        <f t="shared" si="747"/>
        <v>0</v>
      </c>
      <c r="AL107" s="89">
        <f t="shared" si="747"/>
        <v>0</v>
      </c>
      <c r="AM107" s="89">
        <f t="shared" si="747"/>
        <v>0</v>
      </c>
      <c r="AN107" s="89">
        <f t="shared" si="747"/>
        <v>0</v>
      </c>
      <c r="AO107" s="89">
        <f t="shared" si="747"/>
        <v>0</v>
      </c>
      <c r="AP107" s="89">
        <f t="shared" si="747"/>
        <v>0</v>
      </c>
      <c r="AQ107" s="89">
        <f t="shared" si="747"/>
        <v>0</v>
      </c>
      <c r="AR107" s="89">
        <f t="shared" si="747"/>
        <v>0</v>
      </c>
      <c r="AS107" s="89">
        <f t="shared" si="747"/>
        <v>0</v>
      </c>
      <c r="AT107" s="89">
        <f t="shared" si="747"/>
        <v>0</v>
      </c>
      <c r="AU107" s="89">
        <f t="shared" si="747"/>
        <v>0</v>
      </c>
      <c r="AV107" s="89">
        <f t="shared" si="747"/>
        <v>0</v>
      </c>
      <c r="AW107" s="89">
        <f t="shared" si="747"/>
        <v>0</v>
      </c>
      <c r="AX107" s="89">
        <f t="shared" si="747"/>
        <v>0</v>
      </c>
      <c r="AY107" s="89">
        <f t="shared" si="747"/>
        <v>0</v>
      </c>
      <c r="AZ107" s="89">
        <f t="shared" si="747"/>
        <v>0</v>
      </c>
      <c r="BA107" s="89">
        <f t="shared" si="747"/>
        <v>0</v>
      </c>
      <c r="BB107" s="89">
        <f t="shared" si="747"/>
        <v>0</v>
      </c>
      <c r="BC107" s="89">
        <f t="shared" si="747"/>
        <v>0</v>
      </c>
      <c r="BD107" s="89">
        <f t="shared" si="747"/>
        <v>0</v>
      </c>
      <c r="BE107" s="89">
        <f t="shared" si="747"/>
        <v>0</v>
      </c>
      <c r="BF107" s="89">
        <f t="shared" si="747"/>
        <v>0</v>
      </c>
      <c r="BG107" s="89">
        <f t="shared" si="747"/>
        <v>0</v>
      </c>
      <c r="BH107" s="89">
        <f t="shared" si="747"/>
        <v>0</v>
      </c>
      <c r="BI107" s="89">
        <f t="shared" si="747"/>
        <v>0</v>
      </c>
      <c r="BJ107" s="89">
        <f t="shared" si="747"/>
        <v>0</v>
      </c>
      <c r="BK107" s="89">
        <f t="shared" si="747"/>
        <v>0</v>
      </c>
      <c r="BL107" s="89">
        <f t="shared" si="747"/>
        <v>0</v>
      </c>
      <c r="BM107" s="89">
        <f t="shared" si="747"/>
        <v>0</v>
      </c>
      <c r="BN107" s="89">
        <f t="shared" si="747"/>
        <v>0</v>
      </c>
      <c r="BO107" s="89">
        <f t="shared" si="747"/>
        <v>0</v>
      </c>
      <c r="BP107" s="89">
        <f t="shared" si="747"/>
        <v>0</v>
      </c>
      <c r="BQ107" s="89">
        <f t="shared" si="747"/>
        <v>0</v>
      </c>
      <c r="BR107" s="89">
        <f t="shared" si="747"/>
        <v>0</v>
      </c>
      <c r="BS107" s="89">
        <f t="shared" si="747"/>
        <v>0</v>
      </c>
      <c r="BT107" s="89">
        <f t="shared" si="747"/>
        <v>0</v>
      </c>
      <c r="BU107" s="89">
        <f t="shared" si="747"/>
        <v>0</v>
      </c>
      <c r="BV107" s="89">
        <f t="shared" si="747"/>
        <v>0</v>
      </c>
      <c r="BW107" s="89">
        <f t="shared" si="747"/>
        <v>0</v>
      </c>
      <c r="BX107" s="50">
        <v>0</v>
      </c>
      <c r="BY107" s="89">
        <f t="shared" si="747"/>
        <v>0</v>
      </c>
      <c r="BZ107" s="89">
        <f t="shared" ref="BZ107:CZ107" si="748">SUM(BZ108:BZ110)</f>
        <v>0</v>
      </c>
      <c r="CA107" s="89">
        <f t="shared" si="748"/>
        <v>0</v>
      </c>
      <c r="CB107" s="89">
        <f t="shared" si="748"/>
        <v>0</v>
      </c>
      <c r="CC107" s="89">
        <f t="shared" si="748"/>
        <v>0</v>
      </c>
      <c r="CD107" s="89">
        <f t="shared" si="748"/>
        <v>0</v>
      </c>
      <c r="CE107" s="89">
        <f t="shared" si="748"/>
        <v>0</v>
      </c>
      <c r="CF107" s="89">
        <f t="shared" si="748"/>
        <v>0</v>
      </c>
      <c r="CG107" s="89">
        <f t="shared" si="748"/>
        <v>0</v>
      </c>
      <c r="CH107" s="89">
        <f t="shared" si="748"/>
        <v>0</v>
      </c>
      <c r="CI107" s="89">
        <f t="shared" si="748"/>
        <v>0</v>
      </c>
      <c r="CJ107" s="89">
        <f t="shared" si="748"/>
        <v>0</v>
      </c>
      <c r="CK107" s="89">
        <f t="shared" si="748"/>
        <v>0</v>
      </c>
      <c r="CL107" s="89">
        <f t="shared" si="748"/>
        <v>0</v>
      </c>
      <c r="CM107" s="89">
        <f t="shared" si="748"/>
        <v>0</v>
      </c>
      <c r="CN107" s="89">
        <f t="shared" si="748"/>
        <v>0</v>
      </c>
      <c r="CO107" s="89">
        <f t="shared" si="748"/>
        <v>0</v>
      </c>
      <c r="CP107" s="89">
        <f t="shared" si="748"/>
        <v>0</v>
      </c>
      <c r="CQ107" s="89">
        <f t="shared" si="748"/>
        <v>0</v>
      </c>
      <c r="CR107" s="89">
        <f t="shared" si="748"/>
        <v>0</v>
      </c>
      <c r="CS107" s="89">
        <f t="shared" si="748"/>
        <v>0</v>
      </c>
      <c r="CT107" s="89">
        <f t="shared" si="748"/>
        <v>0</v>
      </c>
      <c r="CU107" s="89"/>
      <c r="CV107" s="89"/>
      <c r="CW107" s="89"/>
      <c r="CX107" s="89"/>
      <c r="CY107" s="89">
        <f t="shared" si="748"/>
        <v>0</v>
      </c>
      <c r="CZ107" s="89">
        <f t="shared" si="748"/>
        <v>0</v>
      </c>
      <c r="DF107" s="33"/>
    </row>
    <row r="108" spans="1:110" ht="30" x14ac:dyDescent="0.25">
      <c r="A108" s="28"/>
      <c r="B108" s="28">
        <v>71</v>
      </c>
      <c r="C108" s="22" t="s">
        <v>215</v>
      </c>
      <c r="D108" s="16">
        <f>D106</f>
        <v>9860</v>
      </c>
      <c r="E108" s="16">
        <v>9959</v>
      </c>
      <c r="F108" s="17">
        <v>1.84</v>
      </c>
      <c r="G108" s="17"/>
      <c r="H108" s="29">
        <v>1</v>
      </c>
      <c r="I108" s="30"/>
      <c r="J108" s="16">
        <v>1.4</v>
      </c>
      <c r="K108" s="16">
        <v>1.68</v>
      </c>
      <c r="L108" s="16">
        <v>2.23</v>
      </c>
      <c r="M108" s="18">
        <v>2.57</v>
      </c>
      <c r="N108" s="21"/>
      <c r="O108" s="19">
        <f t="shared" ref="O108:O110" si="749">SUM(N108/12*9*$D108*$F108*$H108*$J108*O$10)+SUM(N108/12*3*$E108*$F108*$H108*$J108*O$10)</f>
        <v>0</v>
      </c>
      <c r="P108" s="21"/>
      <c r="Q108" s="19">
        <f t="shared" ref="Q108:Q110" si="750">SUM(P108/12*9*$D108*$F108*$H108*$J108*Q$10)+SUM(P108/12*3*$E108*$F108*$H108*$J108*Q$10)</f>
        <v>0</v>
      </c>
      <c r="R108" s="20"/>
      <c r="S108" s="19">
        <f t="shared" ref="S108:S110" si="751">SUM(R108/12*9*$D108*$F108*$H108*$J108*S$10)+SUM(R108/12*3*$E108*$F108*$H108*$J108*S$10)</f>
        <v>0</v>
      </c>
      <c r="T108" s="21"/>
      <c r="U108" s="19">
        <f t="shared" ref="U108:U110" si="752">SUM(T108/12*9*$D108*$F108*$H108*$J108*U$10)+SUM(T108/12*3*$E108*$F108*$H108*$J108*U$10)</f>
        <v>0</v>
      </c>
      <c r="V108" s="21"/>
      <c r="W108" s="19">
        <f t="shared" ref="W108:W110" si="753">SUM(V108/12*9*$D108*$F108*$H108*$J108*W$10)+SUM(V108/12*3*$E108*$F108*$H108*$J108*W$10)</f>
        <v>0</v>
      </c>
      <c r="X108" s="21"/>
      <c r="Y108" s="19">
        <f t="shared" ref="Y108:Y110" si="754">SUM(X108/12*9*$D108*$F108*$H108*$J108*Y$10)+SUM(X108/12*3*$E108*$F108*$H108*$J108*Y$10)</f>
        <v>0</v>
      </c>
      <c r="Z108" s="21"/>
      <c r="AA108" s="19">
        <f t="shared" ref="AA108:AA110" si="755">SUM(Z108/12*9*$D108*$F108*$H108*$J108*AA$10)+SUM(Z108/12*3*$E108*$F108*$H108*$J108*AA$10)</f>
        <v>0</v>
      </c>
      <c r="AB108" s="21"/>
      <c r="AC108" s="19">
        <f t="shared" ref="AC108:AC110" si="756">SUM(AB108/12*9*$D108*$F108*$H108*$J108*AC$10)+SUM(AB108/12*3*$E108*$F108*$H108*$J108*AC$10)</f>
        <v>0</v>
      </c>
      <c r="AD108" s="20"/>
      <c r="AE108" s="19">
        <f t="shared" ref="AE108:AE110" si="757">SUM(AD108/12*9*$D108*$F108*$H108*$J108*AE$10)+SUM(AD108/12*3*$E108*$F108*$H108*$J108*AE$10)</f>
        <v>0</v>
      </c>
      <c r="AF108" s="21"/>
      <c r="AG108" s="19">
        <f t="shared" ref="AG108:AG110" si="758">SUM(AF108/12*9*$D108*$F108*$H108*$J108*AG$10)+SUM(AF108/12*3*$E108*$F108*$H108*$J108*AG$10)</f>
        <v>0</v>
      </c>
      <c r="AH108" s="21"/>
      <c r="AI108" s="19">
        <f t="shared" ref="AI108:AI110" si="759">SUM(AH108/12*9*$D108*$F108*$H108*$J108*AI$10)+SUM(AH108/12*3*$E108*$F108*$H108*$J108*AI$10)</f>
        <v>0</v>
      </c>
      <c r="AJ108" s="21"/>
      <c r="AK108" s="19">
        <f t="shared" ref="AK108:AK110" si="760">SUM(AJ108/12*9*$D108*$F108*$H108*$J108*AK$10)+SUM(AJ108/12*3*$E108*$F108*$H108*$J108*AK$10)</f>
        <v>0</v>
      </c>
      <c r="AL108" s="21"/>
      <c r="AM108" s="19">
        <f t="shared" ref="AM108:AM110" si="761">SUM(AL108/12*9*$D108*$F108*$H108*$K108*AM$10)+SUM(AL108/12*3*$E108*$F108*$H108*$K108*AM$10)</f>
        <v>0</v>
      </c>
      <c r="AN108" s="21"/>
      <c r="AO108" s="19">
        <f t="shared" ref="AO108:AO110" si="762">SUM(AN108/12*9*$D108*$F108*$H108*$K108*AO$10)+SUM(AN108/12*3*$E108*$F108*$H108*$K108*AO$10)</f>
        <v>0</v>
      </c>
      <c r="AP108" s="21"/>
      <c r="AQ108" s="19">
        <f t="shared" ref="AQ108:AQ110" si="763">SUM(AP108/12*9*$D108*$F108*$H108*$K108*AQ$10)+SUM(AP108/12*3*$E108*$F108*$H108*$K108*AQ$10)</f>
        <v>0</v>
      </c>
      <c r="AR108" s="21"/>
      <c r="AS108" s="19">
        <f t="shared" ref="AS108:AS110" si="764">SUM(AR108/12*9*$D108*$F108*$H108*$K108*AS$10)+SUM(AR108/12*3*$E108*$F108*$H108*$K108*AS$10)</f>
        <v>0</v>
      </c>
      <c r="AT108" s="21"/>
      <c r="AU108" s="19">
        <f t="shared" ref="AU108:AU110" si="765">SUM(AT108/12*9*$D108*$F108*$H108*$K108*AU$10)+SUM(AT108/12*3*$E108*$F108*$H108*$K108*AU$10)</f>
        <v>0</v>
      </c>
      <c r="AV108" s="21"/>
      <c r="AW108" s="19">
        <f t="shared" ref="AW108:AW110" si="766">SUM(AV108/12*9*$D108*$F108*$H108*$K108*AW$10)+SUM(AV108/12*3*$E108*$F108*$H108*$K108*AW$10)</f>
        <v>0</v>
      </c>
      <c r="AX108" s="21"/>
      <c r="AY108" s="19">
        <f t="shared" ref="AY108:AY110" si="767">SUM(AX108/12*9*$D108*$F108*$H108*$K108*AY$10)+SUM(AX108/12*3*$E108*$F108*$H108*$K108*AY$10)</f>
        <v>0</v>
      </c>
      <c r="AZ108" s="21"/>
      <c r="BA108" s="19">
        <f t="shared" ref="BA108:BA110" si="768">SUM(AZ108/12*9*$D108*$F108*$H108*$J108*BA$10)+SUM(AZ108/12*3*$E108*$F108*$H108*$J108*BA$10)</f>
        <v>0</v>
      </c>
      <c r="BB108" s="21"/>
      <c r="BC108" s="19">
        <f t="shared" ref="BC108:BC110" si="769">SUM(BB108/12*9*$D108*$F108*$H108*$J108*BC$10)+SUM(BB108/12*3*$E108*$F108*$H108*$J108*BC$10)</f>
        <v>0</v>
      </c>
      <c r="BD108" s="21"/>
      <c r="BE108" s="19">
        <f t="shared" ref="BE108:BE110" si="770">SUM(BD108/12*9*$D108*$F108*$H108*$J108*BE$10)+SUM(BD108/12*3*$E108*$F108*$H108*$J108*BE$10)</f>
        <v>0</v>
      </c>
      <c r="BF108" s="21"/>
      <c r="BG108" s="19">
        <f t="shared" ref="BG108:BG110" si="771">SUM(BF108/12*9*$D108*$F108*$H108*$J108*BG$10)+SUM(BF108/12*3*$E108*$F108*$H108*$J108*BG$10)</f>
        <v>0</v>
      </c>
      <c r="BH108" s="21"/>
      <c r="BI108" s="19">
        <f t="shared" ref="BI108:BI110" si="772">SUM(BH108/12*9*$D108*$F108*$H108*$J108*BI$10)+SUM(BH108/12*3*$E108*$F108*$H108*$J108*BI$10)</f>
        <v>0</v>
      </c>
      <c r="BJ108" s="21"/>
      <c r="BK108" s="19">
        <f t="shared" ref="BK108:BK110" si="773">SUM(BJ108/12*9*$D108*$F108*$H108*$K108*BK$10)+SUM(BJ108/12*3*$E108*$F108*$H108*$K108*BK$10)</f>
        <v>0</v>
      </c>
      <c r="BL108" s="21"/>
      <c r="BM108" s="19">
        <f t="shared" ref="BM108:BM110" si="774">SUM(BL108/12*9*$D108*$F108*$H108*$K108*BM$10)+SUM(BL108/12*3*$E108*$F108*$H108*$K108*BM$10)</f>
        <v>0</v>
      </c>
      <c r="BN108" s="21"/>
      <c r="BO108" s="19">
        <f t="shared" ref="BO108:BO110" si="775">SUM(BN108/12*9*$D108*$F108*$H108*$J108*BO$10)+SUM(BN108/12*3*$E108*$F108*$H108*$J108*BO$10)</f>
        <v>0</v>
      </c>
      <c r="BP108" s="21"/>
      <c r="BQ108" s="19">
        <f t="shared" ref="BQ108:BQ110" si="776">SUM(BP108/12*9*$D108*$F108*$H108*$K108*BQ$10)+SUM(BP108/12*3*$E108*$F108*$H108*$K108*BQ$10)</f>
        <v>0</v>
      </c>
      <c r="BR108" s="21"/>
      <c r="BS108" s="19">
        <f t="shared" ref="BS108:BS110" si="777">SUM(BR108/12*9*$D108*$F108*$H108*$J108*BS$10)+SUM(BR108/12*3*$E108*$F108*$H108*$J108*BS$10)</f>
        <v>0</v>
      </c>
      <c r="BT108" s="21"/>
      <c r="BU108" s="19">
        <f t="shared" ref="BU108:BU110" si="778">SUM(BT108/12*9*$D108*$F108*$H108*$J108*BU$10)+SUM(BT108/12*3*$E108*$F108*$H108*$J108*BU$10)</f>
        <v>0</v>
      </c>
      <c r="BV108" s="21"/>
      <c r="BW108" s="19">
        <f t="shared" ref="BW108:BW110" si="779">SUM(BV108/12*9*$D108*$F108*$H108*$K108*BW$10)+SUM(BV108/12*3*$E108*$F108*$H108*$K108*BW$10)</f>
        <v>0</v>
      </c>
      <c r="BX108" s="19">
        <v>0</v>
      </c>
      <c r="BY108" s="21"/>
      <c r="BZ108" s="19">
        <f t="shared" ref="BZ108:BZ110" si="780">SUM(BY108/12*9*$D108*$F108*$H108*$K108*BZ$10)+SUM(BY108/12*3*$E108*$F108*$H108*$K108*BZ$10)</f>
        <v>0</v>
      </c>
      <c r="CA108" s="21"/>
      <c r="CB108" s="19">
        <f t="shared" ref="CB108:CB110" si="781">SUM(CA108/12*9*$D108*$F108*$H108*$K108*CB$10)+SUM(CA108/12*3*$E108*$F108*$H108*$K108*CB$10)</f>
        <v>0</v>
      </c>
      <c r="CC108" s="21"/>
      <c r="CD108" s="19">
        <f t="shared" ref="CD108:CD110" si="782">SUM(CC108/12*9*$D108*$F108*$H108*$K108*CD$10)+SUM(CC108/12*3*$E108*$F108*$H108*$K108*CD$10)</f>
        <v>0</v>
      </c>
      <c r="CE108" s="21"/>
      <c r="CF108" s="19">
        <f t="shared" ref="CF108:CF110" si="783">SUM(CE108/12*9*$D108*$F108*$H108*$K108*CF$10)+SUM(CE108/12*3*$E108*$F108*$H108*$K108*CF$10)</f>
        <v>0</v>
      </c>
      <c r="CG108" s="21"/>
      <c r="CH108" s="19">
        <f t="shared" ref="CH108:CH110" si="784">SUM(CG108/12*9*$D108*$F108*$H108*$J108*CH$10)+SUM(CG108/12*3*$E108*$F108*$H108*$J108*CH$10)</f>
        <v>0</v>
      </c>
      <c r="CI108" s="21"/>
      <c r="CJ108" s="19">
        <f t="shared" ref="CJ108:CJ110" si="785">SUM(CI108/12*9*$D108*$F108*$H108*$J108*CJ$10)+SUM(CI108/12*3*$E108*$F108*$H108*$J108*CJ$10)</f>
        <v>0</v>
      </c>
      <c r="CK108" s="21"/>
      <c r="CL108" s="19">
        <f t="shared" ref="CL108:CL110" si="786">SUM(CK108/12*9*$D108*$F108*$H108*$J108*CL$10)+SUM(CK108/12*3*$E108*$F108*$H108*$J108*CL$10)</f>
        <v>0</v>
      </c>
      <c r="CM108" s="21"/>
      <c r="CN108" s="19">
        <f t="shared" ref="CN108:CN110" si="787">SUM(CM108/12*9*$D108*$F108*$H108*$K108*CN$10)+SUM(CM108/12*3*$E108*$F108*$H108*$K108*CN$10)</f>
        <v>0</v>
      </c>
      <c r="CO108" s="21"/>
      <c r="CP108" s="19">
        <f t="shared" ref="CP108:CP110" si="788">SUM(CO108/12*9*$D108*$F108*$H108*$K108*CP$10)+SUM(CO108/12*3*$E108*$F108*$H108*$K108*CP$10)</f>
        <v>0</v>
      </c>
      <c r="CQ108" s="21"/>
      <c r="CR108" s="19">
        <f t="shared" ref="CR108:CR110" si="789">SUM(CQ108/12*9*$D108*$F108*$H108*$M108*CR$10)+SUM(CQ108/12*3*$E108*$F108*$H108*$M108*CR$10)</f>
        <v>0</v>
      </c>
      <c r="CS108" s="21"/>
      <c r="CT108" s="19">
        <f t="shared" ref="CT108:CT110" si="790">SUM(CS108/12*9*$D108*$F108*$H108*$L108*CT$10)+SUM(CS108/12*3*$E108*$F108*$H108*$L108*CT$10)</f>
        <v>0</v>
      </c>
      <c r="CU108" s="19"/>
      <c r="CV108" s="19"/>
      <c r="CW108" s="19"/>
      <c r="CX108" s="19"/>
      <c r="CY108" s="55">
        <f t="shared" ref="CY108:CZ110" si="791">SUM(AD108,R108,T108,AB108,N108,V108,P108,BF108,BT108,CG108,CK108,BH108,CI108,AF108,AZ108,BB108,AH108,BD108,BR108,AJ108,X108,CO108,BJ108,CM108,BL108,BY108,CC108,BV108,CA108,AL108,AN108,AP108,AR108,AT108,AX108,AV108,BP108,CS108,CQ108,CE108,Z108,BN108)</f>
        <v>0</v>
      </c>
      <c r="CZ108" s="55">
        <f t="shared" si="791"/>
        <v>0</v>
      </c>
      <c r="DF108" s="33"/>
    </row>
    <row r="109" spans="1:110" x14ac:dyDescent="0.25">
      <c r="A109" s="28"/>
      <c r="B109" s="28">
        <v>72</v>
      </c>
      <c r="C109" s="15" t="s">
        <v>216</v>
      </c>
      <c r="D109" s="16">
        <f>D108</f>
        <v>9860</v>
      </c>
      <c r="E109" s="16">
        <v>9959</v>
      </c>
      <c r="F109" s="17">
        <v>2.1800000000000002</v>
      </c>
      <c r="G109" s="17"/>
      <c r="H109" s="29">
        <v>1</v>
      </c>
      <c r="I109" s="30"/>
      <c r="J109" s="16">
        <v>1.4</v>
      </c>
      <c r="K109" s="16">
        <v>1.68</v>
      </c>
      <c r="L109" s="16">
        <v>2.23</v>
      </c>
      <c r="M109" s="18">
        <v>2.57</v>
      </c>
      <c r="N109" s="21">
        <v>0</v>
      </c>
      <c r="O109" s="19">
        <f t="shared" si="749"/>
        <v>0</v>
      </c>
      <c r="P109" s="21">
        <v>0</v>
      </c>
      <c r="Q109" s="19">
        <f t="shared" si="750"/>
        <v>0</v>
      </c>
      <c r="R109" s="20"/>
      <c r="S109" s="19">
        <f t="shared" si="751"/>
        <v>0</v>
      </c>
      <c r="T109" s="21">
        <v>0</v>
      </c>
      <c r="U109" s="19">
        <f t="shared" si="752"/>
        <v>0</v>
      </c>
      <c r="V109" s="21">
        <v>0</v>
      </c>
      <c r="W109" s="19">
        <f t="shared" si="753"/>
        <v>0</v>
      </c>
      <c r="X109" s="21">
        <v>0</v>
      </c>
      <c r="Y109" s="19">
        <f t="shared" si="754"/>
        <v>0</v>
      </c>
      <c r="Z109" s="21"/>
      <c r="AA109" s="19">
        <f t="shared" si="755"/>
        <v>0</v>
      </c>
      <c r="AB109" s="21">
        <v>0</v>
      </c>
      <c r="AC109" s="19">
        <f t="shared" si="756"/>
        <v>0</v>
      </c>
      <c r="AD109" s="20"/>
      <c r="AE109" s="19">
        <f t="shared" si="757"/>
        <v>0</v>
      </c>
      <c r="AF109" s="21">
        <v>0</v>
      </c>
      <c r="AG109" s="19">
        <f t="shared" si="758"/>
        <v>0</v>
      </c>
      <c r="AH109" s="21">
        <v>0</v>
      </c>
      <c r="AI109" s="19">
        <f t="shared" si="759"/>
        <v>0</v>
      </c>
      <c r="AJ109" s="21"/>
      <c r="AK109" s="19">
        <f t="shared" si="760"/>
        <v>0</v>
      </c>
      <c r="AL109" s="21">
        <v>0</v>
      </c>
      <c r="AM109" s="19">
        <f t="shared" si="761"/>
        <v>0</v>
      </c>
      <c r="AN109" s="21">
        <v>0</v>
      </c>
      <c r="AO109" s="19">
        <f t="shared" si="762"/>
        <v>0</v>
      </c>
      <c r="AP109" s="21">
        <v>0</v>
      </c>
      <c r="AQ109" s="19">
        <f t="shared" si="763"/>
        <v>0</v>
      </c>
      <c r="AR109" s="21">
        <v>0</v>
      </c>
      <c r="AS109" s="19">
        <f t="shared" si="764"/>
        <v>0</v>
      </c>
      <c r="AT109" s="21">
        <v>0</v>
      </c>
      <c r="AU109" s="19">
        <f t="shared" si="765"/>
        <v>0</v>
      </c>
      <c r="AV109" s="21">
        <v>0</v>
      </c>
      <c r="AW109" s="19">
        <f t="shared" si="766"/>
        <v>0</v>
      </c>
      <c r="AX109" s="21">
        <v>0</v>
      </c>
      <c r="AY109" s="19">
        <f t="shared" si="767"/>
        <v>0</v>
      </c>
      <c r="AZ109" s="21">
        <v>0</v>
      </c>
      <c r="BA109" s="19">
        <f t="shared" si="768"/>
        <v>0</v>
      </c>
      <c r="BB109" s="21"/>
      <c r="BC109" s="19">
        <f t="shared" si="769"/>
        <v>0</v>
      </c>
      <c r="BD109" s="21"/>
      <c r="BE109" s="19">
        <f t="shared" si="770"/>
        <v>0</v>
      </c>
      <c r="BF109" s="21">
        <v>0</v>
      </c>
      <c r="BG109" s="19">
        <f t="shared" si="771"/>
        <v>0</v>
      </c>
      <c r="BH109" s="21">
        <v>0</v>
      </c>
      <c r="BI109" s="19">
        <f t="shared" si="772"/>
        <v>0</v>
      </c>
      <c r="BJ109" s="21">
        <v>0</v>
      </c>
      <c r="BK109" s="19">
        <f t="shared" si="773"/>
        <v>0</v>
      </c>
      <c r="BL109" s="21">
        <v>0</v>
      </c>
      <c r="BM109" s="19">
        <f t="shared" si="774"/>
        <v>0</v>
      </c>
      <c r="BN109" s="21"/>
      <c r="BO109" s="19">
        <f t="shared" si="775"/>
        <v>0</v>
      </c>
      <c r="BP109" s="21"/>
      <c r="BQ109" s="19">
        <f t="shared" si="776"/>
        <v>0</v>
      </c>
      <c r="BR109" s="21">
        <v>0</v>
      </c>
      <c r="BS109" s="19">
        <f t="shared" si="777"/>
        <v>0</v>
      </c>
      <c r="BT109" s="21">
        <v>0</v>
      </c>
      <c r="BU109" s="19">
        <f t="shared" si="778"/>
        <v>0</v>
      </c>
      <c r="BV109" s="21">
        <v>0</v>
      </c>
      <c r="BW109" s="19">
        <f t="shared" si="779"/>
        <v>0</v>
      </c>
      <c r="BX109" s="19">
        <v>0</v>
      </c>
      <c r="BY109" s="21">
        <v>0</v>
      </c>
      <c r="BZ109" s="19">
        <f t="shared" si="780"/>
        <v>0</v>
      </c>
      <c r="CA109" s="21"/>
      <c r="CB109" s="19">
        <f t="shared" si="781"/>
        <v>0</v>
      </c>
      <c r="CC109" s="21">
        <v>0</v>
      </c>
      <c r="CD109" s="19">
        <f t="shared" si="782"/>
        <v>0</v>
      </c>
      <c r="CE109" s="21"/>
      <c r="CF109" s="19">
        <f t="shared" si="783"/>
        <v>0</v>
      </c>
      <c r="CG109" s="21">
        <v>0</v>
      </c>
      <c r="CH109" s="19">
        <f t="shared" si="784"/>
        <v>0</v>
      </c>
      <c r="CI109" s="21"/>
      <c r="CJ109" s="19">
        <f t="shared" si="785"/>
        <v>0</v>
      </c>
      <c r="CK109" s="21"/>
      <c r="CL109" s="19">
        <f t="shared" si="786"/>
        <v>0</v>
      </c>
      <c r="CM109" s="21"/>
      <c r="CN109" s="19">
        <f t="shared" si="787"/>
        <v>0</v>
      </c>
      <c r="CO109" s="21">
        <v>0</v>
      </c>
      <c r="CP109" s="19">
        <f t="shared" si="788"/>
        <v>0</v>
      </c>
      <c r="CQ109" s="21">
        <v>0</v>
      </c>
      <c r="CR109" s="19">
        <f t="shared" si="789"/>
        <v>0</v>
      </c>
      <c r="CS109" s="21">
        <v>0</v>
      </c>
      <c r="CT109" s="19">
        <f t="shared" si="790"/>
        <v>0</v>
      </c>
      <c r="CU109" s="19"/>
      <c r="CV109" s="19"/>
      <c r="CW109" s="19"/>
      <c r="CX109" s="19"/>
      <c r="CY109" s="55">
        <f t="shared" si="791"/>
        <v>0</v>
      </c>
      <c r="CZ109" s="55">
        <f t="shared" si="791"/>
        <v>0</v>
      </c>
      <c r="DF109" s="33"/>
    </row>
    <row r="110" spans="1:110" x14ac:dyDescent="0.25">
      <c r="A110" s="28"/>
      <c r="B110" s="28">
        <v>73</v>
      </c>
      <c r="C110" s="15" t="s">
        <v>217</v>
      </c>
      <c r="D110" s="16">
        <f t="shared" ref="D110:D128" si="792">D109</f>
        <v>9860</v>
      </c>
      <c r="E110" s="16">
        <v>9959</v>
      </c>
      <c r="F110" s="17">
        <v>4.3099999999999996</v>
      </c>
      <c r="G110" s="17"/>
      <c r="H110" s="29">
        <v>1</v>
      </c>
      <c r="I110" s="30"/>
      <c r="J110" s="16">
        <v>1.4</v>
      </c>
      <c r="K110" s="16">
        <v>1.68</v>
      </c>
      <c r="L110" s="16">
        <v>2.23</v>
      </c>
      <c r="M110" s="18">
        <v>2.57</v>
      </c>
      <c r="N110" s="21"/>
      <c r="O110" s="19">
        <f t="shared" si="749"/>
        <v>0</v>
      </c>
      <c r="P110" s="21"/>
      <c r="Q110" s="19">
        <f t="shared" si="750"/>
        <v>0</v>
      </c>
      <c r="R110" s="20"/>
      <c r="S110" s="19">
        <f t="shared" si="751"/>
        <v>0</v>
      </c>
      <c r="T110" s="21">
        <v>0</v>
      </c>
      <c r="U110" s="19">
        <f t="shared" si="752"/>
        <v>0</v>
      </c>
      <c r="V110" s="21">
        <v>0</v>
      </c>
      <c r="W110" s="19">
        <f t="shared" si="753"/>
        <v>0</v>
      </c>
      <c r="X110" s="21">
        <v>0</v>
      </c>
      <c r="Y110" s="19">
        <f t="shared" si="754"/>
        <v>0</v>
      </c>
      <c r="Z110" s="21"/>
      <c r="AA110" s="19">
        <f t="shared" si="755"/>
        <v>0</v>
      </c>
      <c r="AB110" s="21">
        <v>0</v>
      </c>
      <c r="AC110" s="19">
        <f t="shared" si="756"/>
        <v>0</v>
      </c>
      <c r="AD110" s="20"/>
      <c r="AE110" s="19">
        <f t="shared" si="757"/>
        <v>0</v>
      </c>
      <c r="AF110" s="21">
        <v>0</v>
      </c>
      <c r="AG110" s="19">
        <f t="shared" si="758"/>
        <v>0</v>
      </c>
      <c r="AH110" s="21">
        <v>0</v>
      </c>
      <c r="AI110" s="19">
        <f t="shared" si="759"/>
        <v>0</v>
      </c>
      <c r="AJ110" s="21"/>
      <c r="AK110" s="19">
        <f t="shared" si="760"/>
        <v>0</v>
      </c>
      <c r="AL110" s="21">
        <v>0</v>
      </c>
      <c r="AM110" s="19">
        <f t="shared" si="761"/>
        <v>0</v>
      </c>
      <c r="AN110" s="21">
        <v>0</v>
      </c>
      <c r="AO110" s="19">
        <f t="shared" si="762"/>
        <v>0</v>
      </c>
      <c r="AP110" s="21">
        <v>0</v>
      </c>
      <c r="AQ110" s="19">
        <f t="shared" si="763"/>
        <v>0</v>
      </c>
      <c r="AR110" s="21">
        <v>0</v>
      </c>
      <c r="AS110" s="19">
        <f t="shared" si="764"/>
        <v>0</v>
      </c>
      <c r="AT110" s="21">
        <v>0</v>
      </c>
      <c r="AU110" s="19">
        <f t="shared" si="765"/>
        <v>0</v>
      </c>
      <c r="AV110" s="21">
        <v>0</v>
      </c>
      <c r="AW110" s="19">
        <f t="shared" si="766"/>
        <v>0</v>
      </c>
      <c r="AX110" s="21">
        <v>0</v>
      </c>
      <c r="AY110" s="19">
        <f t="shared" si="767"/>
        <v>0</v>
      </c>
      <c r="AZ110" s="21">
        <v>0</v>
      </c>
      <c r="BA110" s="19">
        <f t="shared" si="768"/>
        <v>0</v>
      </c>
      <c r="BB110" s="21"/>
      <c r="BC110" s="19">
        <f t="shared" si="769"/>
        <v>0</v>
      </c>
      <c r="BD110" s="21"/>
      <c r="BE110" s="19">
        <f t="shared" si="770"/>
        <v>0</v>
      </c>
      <c r="BF110" s="21">
        <v>0</v>
      </c>
      <c r="BG110" s="19">
        <f t="shared" si="771"/>
        <v>0</v>
      </c>
      <c r="BH110" s="21">
        <v>0</v>
      </c>
      <c r="BI110" s="19">
        <f t="shared" si="772"/>
        <v>0</v>
      </c>
      <c r="BJ110" s="21">
        <v>0</v>
      </c>
      <c r="BK110" s="19">
        <f t="shared" si="773"/>
        <v>0</v>
      </c>
      <c r="BL110" s="21">
        <v>0</v>
      </c>
      <c r="BM110" s="19">
        <f t="shared" si="774"/>
        <v>0</v>
      </c>
      <c r="BN110" s="21"/>
      <c r="BO110" s="19">
        <f t="shared" si="775"/>
        <v>0</v>
      </c>
      <c r="BP110" s="21"/>
      <c r="BQ110" s="19">
        <f t="shared" si="776"/>
        <v>0</v>
      </c>
      <c r="BR110" s="21">
        <v>0</v>
      </c>
      <c r="BS110" s="19">
        <f t="shared" si="777"/>
        <v>0</v>
      </c>
      <c r="BT110" s="21">
        <v>0</v>
      </c>
      <c r="BU110" s="19">
        <f t="shared" si="778"/>
        <v>0</v>
      </c>
      <c r="BV110" s="21">
        <v>0</v>
      </c>
      <c r="BW110" s="19">
        <f t="shared" si="779"/>
        <v>0</v>
      </c>
      <c r="BX110" s="19">
        <v>0</v>
      </c>
      <c r="BY110" s="21">
        <v>0</v>
      </c>
      <c r="BZ110" s="19">
        <f t="shared" si="780"/>
        <v>0</v>
      </c>
      <c r="CA110" s="21"/>
      <c r="CB110" s="19">
        <f t="shared" si="781"/>
        <v>0</v>
      </c>
      <c r="CC110" s="21">
        <v>0</v>
      </c>
      <c r="CD110" s="19">
        <f t="shared" si="782"/>
        <v>0</v>
      </c>
      <c r="CE110" s="21"/>
      <c r="CF110" s="19">
        <f t="shared" si="783"/>
        <v>0</v>
      </c>
      <c r="CG110" s="21">
        <v>0</v>
      </c>
      <c r="CH110" s="19">
        <f t="shared" si="784"/>
        <v>0</v>
      </c>
      <c r="CI110" s="21"/>
      <c r="CJ110" s="19">
        <f t="shared" si="785"/>
        <v>0</v>
      </c>
      <c r="CK110" s="21">
        <v>0</v>
      </c>
      <c r="CL110" s="19">
        <f t="shared" si="786"/>
        <v>0</v>
      </c>
      <c r="CM110" s="21"/>
      <c r="CN110" s="19">
        <f t="shared" si="787"/>
        <v>0</v>
      </c>
      <c r="CO110" s="21">
        <v>0</v>
      </c>
      <c r="CP110" s="19">
        <f t="shared" si="788"/>
        <v>0</v>
      </c>
      <c r="CQ110" s="21">
        <v>0</v>
      </c>
      <c r="CR110" s="19">
        <f t="shared" si="789"/>
        <v>0</v>
      </c>
      <c r="CS110" s="21">
        <v>0</v>
      </c>
      <c r="CT110" s="19">
        <f t="shared" si="790"/>
        <v>0</v>
      </c>
      <c r="CU110" s="19"/>
      <c r="CV110" s="19"/>
      <c r="CW110" s="19"/>
      <c r="CX110" s="19"/>
      <c r="CY110" s="55">
        <f t="shared" si="791"/>
        <v>0</v>
      </c>
      <c r="CZ110" s="55">
        <f t="shared" si="791"/>
        <v>0</v>
      </c>
      <c r="DF110" s="33"/>
    </row>
    <row r="111" spans="1:110" x14ac:dyDescent="0.25">
      <c r="A111" s="71">
        <v>26</v>
      </c>
      <c r="B111" s="71"/>
      <c r="C111" s="79" t="s">
        <v>218</v>
      </c>
      <c r="D111" s="81"/>
      <c r="E111" s="81">
        <v>9959</v>
      </c>
      <c r="F111" s="82">
        <v>0.98</v>
      </c>
      <c r="G111" s="82"/>
      <c r="H111" s="87"/>
      <c r="I111" s="88"/>
      <c r="J111" s="81"/>
      <c r="K111" s="81"/>
      <c r="L111" s="81"/>
      <c r="M111" s="85">
        <v>2.57</v>
      </c>
      <c r="N111" s="89">
        <f>N112</f>
        <v>0</v>
      </c>
      <c r="O111" s="89">
        <f>O112</f>
        <v>0</v>
      </c>
      <c r="P111" s="89">
        <f t="shared" ref="P111:CA111" si="793">P112</f>
        <v>0</v>
      </c>
      <c r="Q111" s="89">
        <f t="shared" si="793"/>
        <v>0</v>
      </c>
      <c r="R111" s="89">
        <f t="shared" si="793"/>
        <v>0</v>
      </c>
      <c r="S111" s="89">
        <f t="shared" si="793"/>
        <v>0</v>
      </c>
      <c r="T111" s="89">
        <f t="shared" si="793"/>
        <v>0</v>
      </c>
      <c r="U111" s="89">
        <f t="shared" si="793"/>
        <v>0</v>
      </c>
      <c r="V111" s="89">
        <f t="shared" si="793"/>
        <v>0</v>
      </c>
      <c r="W111" s="89">
        <f t="shared" si="793"/>
        <v>0</v>
      </c>
      <c r="X111" s="89">
        <f t="shared" si="793"/>
        <v>0</v>
      </c>
      <c r="Y111" s="89">
        <f t="shared" si="793"/>
        <v>0</v>
      </c>
      <c r="Z111" s="89">
        <f t="shared" si="793"/>
        <v>0</v>
      </c>
      <c r="AA111" s="89">
        <f t="shared" si="793"/>
        <v>0</v>
      </c>
      <c r="AB111" s="89">
        <f t="shared" si="793"/>
        <v>0</v>
      </c>
      <c r="AC111" s="89">
        <f t="shared" si="793"/>
        <v>0</v>
      </c>
      <c r="AD111" s="89">
        <f t="shared" si="793"/>
        <v>0</v>
      </c>
      <c r="AE111" s="89">
        <f t="shared" si="793"/>
        <v>0</v>
      </c>
      <c r="AF111" s="89">
        <f t="shared" si="793"/>
        <v>14</v>
      </c>
      <c r="AG111" s="89">
        <f t="shared" si="793"/>
        <v>189866.27799999999</v>
      </c>
      <c r="AH111" s="89">
        <f t="shared" si="793"/>
        <v>0</v>
      </c>
      <c r="AI111" s="89">
        <f t="shared" si="793"/>
        <v>0</v>
      </c>
      <c r="AJ111" s="89">
        <f t="shared" si="793"/>
        <v>0</v>
      </c>
      <c r="AK111" s="89">
        <f t="shared" si="793"/>
        <v>0</v>
      </c>
      <c r="AL111" s="89">
        <f t="shared" si="793"/>
        <v>0</v>
      </c>
      <c r="AM111" s="89">
        <f t="shared" si="793"/>
        <v>0</v>
      </c>
      <c r="AN111" s="89">
        <f t="shared" si="793"/>
        <v>0</v>
      </c>
      <c r="AO111" s="89">
        <f t="shared" si="793"/>
        <v>0</v>
      </c>
      <c r="AP111" s="89">
        <f t="shared" si="793"/>
        <v>0</v>
      </c>
      <c r="AQ111" s="89">
        <f t="shared" si="793"/>
        <v>0</v>
      </c>
      <c r="AR111" s="89">
        <f t="shared" si="793"/>
        <v>0</v>
      </c>
      <c r="AS111" s="89">
        <f t="shared" si="793"/>
        <v>0</v>
      </c>
      <c r="AT111" s="89">
        <f t="shared" si="793"/>
        <v>0</v>
      </c>
      <c r="AU111" s="89">
        <f t="shared" si="793"/>
        <v>0</v>
      </c>
      <c r="AV111" s="89">
        <f t="shared" si="793"/>
        <v>0</v>
      </c>
      <c r="AW111" s="89">
        <f t="shared" si="793"/>
        <v>0</v>
      </c>
      <c r="AX111" s="89">
        <f t="shared" si="793"/>
        <v>0</v>
      </c>
      <c r="AY111" s="89">
        <f t="shared" si="793"/>
        <v>0</v>
      </c>
      <c r="AZ111" s="89">
        <f t="shared" si="793"/>
        <v>0</v>
      </c>
      <c r="BA111" s="89">
        <f t="shared" si="793"/>
        <v>0</v>
      </c>
      <c r="BB111" s="89">
        <f t="shared" si="793"/>
        <v>0</v>
      </c>
      <c r="BC111" s="89">
        <f t="shared" si="793"/>
        <v>0</v>
      </c>
      <c r="BD111" s="89">
        <f t="shared" si="793"/>
        <v>0</v>
      </c>
      <c r="BE111" s="89">
        <f t="shared" si="793"/>
        <v>0</v>
      </c>
      <c r="BF111" s="89">
        <f t="shared" si="793"/>
        <v>0</v>
      </c>
      <c r="BG111" s="89">
        <f t="shared" si="793"/>
        <v>0</v>
      </c>
      <c r="BH111" s="89">
        <f t="shared" si="793"/>
        <v>0</v>
      </c>
      <c r="BI111" s="89">
        <f t="shared" si="793"/>
        <v>0</v>
      </c>
      <c r="BJ111" s="89">
        <f t="shared" si="793"/>
        <v>0</v>
      </c>
      <c r="BK111" s="89">
        <f t="shared" si="793"/>
        <v>0</v>
      </c>
      <c r="BL111" s="89">
        <f t="shared" si="793"/>
        <v>0</v>
      </c>
      <c r="BM111" s="89">
        <f t="shared" si="793"/>
        <v>0</v>
      </c>
      <c r="BN111" s="89">
        <f t="shared" si="793"/>
        <v>0</v>
      </c>
      <c r="BO111" s="89">
        <f t="shared" si="793"/>
        <v>0</v>
      </c>
      <c r="BP111" s="89">
        <f t="shared" si="793"/>
        <v>0</v>
      </c>
      <c r="BQ111" s="89">
        <f t="shared" si="793"/>
        <v>0</v>
      </c>
      <c r="BR111" s="89">
        <f t="shared" si="793"/>
        <v>0</v>
      </c>
      <c r="BS111" s="89">
        <f t="shared" si="793"/>
        <v>0</v>
      </c>
      <c r="BT111" s="89">
        <f t="shared" si="793"/>
        <v>0</v>
      </c>
      <c r="BU111" s="89">
        <f t="shared" si="793"/>
        <v>0</v>
      </c>
      <c r="BV111" s="89">
        <f t="shared" si="793"/>
        <v>6</v>
      </c>
      <c r="BW111" s="89">
        <f t="shared" si="793"/>
        <v>97645.5144</v>
      </c>
      <c r="BX111" s="50">
        <v>1.7142857142857142</v>
      </c>
      <c r="BY111" s="89">
        <f t="shared" si="793"/>
        <v>1</v>
      </c>
      <c r="BZ111" s="89">
        <f t="shared" si="793"/>
        <v>16274.252399999998</v>
      </c>
      <c r="CA111" s="89">
        <f t="shared" si="793"/>
        <v>0</v>
      </c>
      <c r="CB111" s="89">
        <f t="shared" ref="CB111:CT111" si="794">CB112</f>
        <v>0</v>
      </c>
      <c r="CC111" s="89">
        <f t="shared" si="794"/>
        <v>0</v>
      </c>
      <c r="CD111" s="89">
        <f t="shared" si="794"/>
        <v>0</v>
      </c>
      <c r="CE111" s="89">
        <f t="shared" si="794"/>
        <v>0</v>
      </c>
      <c r="CF111" s="89">
        <f t="shared" si="794"/>
        <v>0</v>
      </c>
      <c r="CG111" s="89">
        <f t="shared" si="794"/>
        <v>0</v>
      </c>
      <c r="CH111" s="89">
        <f t="shared" si="794"/>
        <v>0</v>
      </c>
      <c r="CI111" s="89">
        <f t="shared" si="794"/>
        <v>0</v>
      </c>
      <c r="CJ111" s="89">
        <f t="shared" si="794"/>
        <v>0</v>
      </c>
      <c r="CK111" s="89">
        <f t="shared" si="794"/>
        <v>0</v>
      </c>
      <c r="CL111" s="89">
        <f t="shared" si="794"/>
        <v>0</v>
      </c>
      <c r="CM111" s="89">
        <f t="shared" si="794"/>
        <v>0</v>
      </c>
      <c r="CN111" s="89">
        <f t="shared" si="794"/>
        <v>0</v>
      </c>
      <c r="CO111" s="89">
        <f t="shared" si="794"/>
        <v>0</v>
      </c>
      <c r="CP111" s="89">
        <f t="shared" si="794"/>
        <v>0</v>
      </c>
      <c r="CQ111" s="89">
        <f t="shared" si="794"/>
        <v>0</v>
      </c>
      <c r="CR111" s="89">
        <f t="shared" si="794"/>
        <v>0</v>
      </c>
      <c r="CS111" s="89">
        <f t="shared" si="794"/>
        <v>0</v>
      </c>
      <c r="CT111" s="89">
        <f t="shared" si="794"/>
        <v>0</v>
      </c>
      <c r="CU111" s="89"/>
      <c r="CV111" s="89"/>
      <c r="CW111" s="89"/>
      <c r="CX111" s="89"/>
      <c r="CY111" s="89">
        <f t="shared" ref="CY111:CZ111" si="795">CY112</f>
        <v>21</v>
      </c>
      <c r="CZ111" s="89">
        <f t="shared" si="795"/>
        <v>303786.04479999997</v>
      </c>
      <c r="DF111" s="33"/>
    </row>
    <row r="112" spans="1:110" ht="45" x14ac:dyDescent="0.25">
      <c r="A112" s="28"/>
      <c r="B112" s="28">
        <v>74</v>
      </c>
      <c r="C112" s="15" t="s">
        <v>219</v>
      </c>
      <c r="D112" s="16">
        <f>D147</f>
        <v>9860</v>
      </c>
      <c r="E112" s="16">
        <v>9959</v>
      </c>
      <c r="F112" s="17">
        <v>0.98</v>
      </c>
      <c r="G112" s="17"/>
      <c r="H112" s="29">
        <v>1</v>
      </c>
      <c r="I112" s="30"/>
      <c r="J112" s="16">
        <v>1.4</v>
      </c>
      <c r="K112" s="16">
        <v>1.68</v>
      </c>
      <c r="L112" s="16">
        <v>2.23</v>
      </c>
      <c r="M112" s="18">
        <v>2.57</v>
      </c>
      <c r="N112" s="21"/>
      <c r="O112" s="19">
        <f>SUM(N112/12*9*$D112*$F112*$H112*$J112*O$10)+SUM(N112/12*3*$E112*$F112*$H112*$J112*O$10)</f>
        <v>0</v>
      </c>
      <c r="P112" s="21"/>
      <c r="Q112" s="19">
        <f>SUM(P112/12*9*$D112*$F112*$H112*$J112*Q$10)+SUM(P112/12*3*$E112*$F112*$H112*$J112*Q$10)</f>
        <v>0</v>
      </c>
      <c r="R112" s="20"/>
      <c r="S112" s="19">
        <f>SUM(R112/12*9*$D112*$F112*$H112*$J112*S$10)+SUM(R112/12*3*$E112*$F112*$H112*$J112*S$10)</f>
        <v>0</v>
      </c>
      <c r="T112" s="21"/>
      <c r="U112" s="19">
        <f>SUM(T112/12*9*$D112*$F112*$H112*$J112*U$10)+SUM(T112/12*3*$E112*$F112*$H112*$J112*U$10)</f>
        <v>0</v>
      </c>
      <c r="V112" s="21"/>
      <c r="W112" s="19">
        <f>SUM(V112/12*9*$D112*$F112*$H112*$J112*W$10)+SUM(V112/12*3*$E112*$F112*$H112*$J112*W$10)</f>
        <v>0</v>
      </c>
      <c r="X112" s="21"/>
      <c r="Y112" s="19">
        <f>SUM(X112/12*9*$D112*$F112*$H112*$J112*Y$10)+SUM(X112/12*3*$E112*$F112*$H112*$J112*Y$10)</f>
        <v>0</v>
      </c>
      <c r="Z112" s="21"/>
      <c r="AA112" s="19">
        <f>SUM(Z112/12*9*$D112*$F112*$H112*$J112*AA$10)+SUM(Z112/12*3*$E112*$F112*$H112*$J112*AA$10)</f>
        <v>0</v>
      </c>
      <c r="AB112" s="21"/>
      <c r="AC112" s="19">
        <f>SUM(AB112/12*9*$D112*$F112*$H112*$J112*AC$10)+SUM(AB112/12*3*$E112*$F112*$H112*$J112*AC$10)</f>
        <v>0</v>
      </c>
      <c r="AD112" s="20"/>
      <c r="AE112" s="19">
        <f>SUM(AD112/12*9*$D112*$F112*$H112*$J112*AE$10)+SUM(AD112/12*3*$E112*$F112*$H112*$J112*AE$10)</f>
        <v>0</v>
      </c>
      <c r="AF112" s="21">
        <v>14</v>
      </c>
      <c r="AG112" s="19">
        <f>SUM(AF112/12*9*$D112*$F112*$H112*$J112*AG$10)+SUM(AF112/12*3*$E112*$F112*$H112*$J112*AG$10)</f>
        <v>189866.27799999999</v>
      </c>
      <c r="AH112" s="21"/>
      <c r="AI112" s="19">
        <f>SUM(AH112/12*9*$D112*$F112*$H112*$J112*AI$10)+SUM(AH112/12*3*$E112*$F112*$H112*$J112*AI$10)</f>
        <v>0</v>
      </c>
      <c r="AJ112" s="21"/>
      <c r="AK112" s="19">
        <f>SUM(AJ112/12*9*$D112*$F112*$H112*$J112*AK$10)+SUM(AJ112/12*3*$E112*$F112*$H112*$J112*AK$10)</f>
        <v>0</v>
      </c>
      <c r="AL112" s="21"/>
      <c r="AM112" s="19">
        <f>SUM(AL112/12*9*$D112*$F112*$H112*$K112*AM$10)+SUM(AL112/12*3*$E112*$F112*$H112*$K112*AM$10)</f>
        <v>0</v>
      </c>
      <c r="AN112" s="21"/>
      <c r="AO112" s="19">
        <f>SUM(AN112/12*9*$D112*$F112*$H112*$K112*AO$10)+SUM(AN112/12*3*$E112*$F112*$H112*$K112*AO$10)</f>
        <v>0</v>
      </c>
      <c r="AP112" s="21"/>
      <c r="AQ112" s="19">
        <f>SUM(AP112/12*9*$D112*$F112*$H112*$K112*AQ$10)+SUM(AP112/12*3*$E112*$F112*$H112*$K112*AQ$10)</f>
        <v>0</v>
      </c>
      <c r="AR112" s="31"/>
      <c r="AS112" s="19">
        <f>SUM(AR112/12*9*$D112*$F112*$H112*$K112*AS$10)+SUM(AR112/12*3*$E112*$F112*$H112*$K112*AS$10)</f>
        <v>0</v>
      </c>
      <c r="AT112" s="21"/>
      <c r="AU112" s="19">
        <f>SUM(AT112/12*9*$D112*$F112*$H112*$K112*AU$10)+SUM(AT112/12*3*$E112*$F112*$H112*$K112*AU$10)</f>
        <v>0</v>
      </c>
      <c r="AV112" s="21"/>
      <c r="AW112" s="19">
        <f>SUM(AV112/12*9*$D112*$F112*$H112*$K112*AW$10)+SUM(AV112/12*3*$E112*$F112*$H112*$K112*AW$10)</f>
        <v>0</v>
      </c>
      <c r="AX112" s="21"/>
      <c r="AY112" s="19">
        <f>SUM(AX112/12*9*$D112*$F112*$H112*$K112*AY$10)+SUM(AX112/12*3*$E112*$F112*$H112*$K112*AY$10)</f>
        <v>0</v>
      </c>
      <c r="AZ112" s="21"/>
      <c r="BA112" s="19">
        <f>SUM(AZ112/12*9*$D112*$F112*$H112*$J112*BA$10)+SUM(AZ112/12*3*$E112*$F112*$H112*$J112*BA$10)</f>
        <v>0</v>
      </c>
      <c r="BB112" s="21"/>
      <c r="BC112" s="19">
        <f>SUM(BB112/12*9*$D112*$F112*$H112*$J112*BC$10)+SUM(BB112/12*3*$E112*$F112*$H112*$J112*BC$10)</f>
        <v>0</v>
      </c>
      <c r="BD112" s="21"/>
      <c r="BE112" s="19">
        <f>SUM(BD112/12*9*$D112*$F112*$H112*$J112*BE$10)+SUM(BD112/12*3*$E112*$F112*$H112*$J112*BE$10)</f>
        <v>0</v>
      </c>
      <c r="BF112" s="21"/>
      <c r="BG112" s="19">
        <f>SUM(BF112/12*9*$D112*$F112*$H112*$J112*BG$10)+SUM(BF112/12*3*$E112*$F112*$H112*$J112*BG$10)</f>
        <v>0</v>
      </c>
      <c r="BH112" s="21"/>
      <c r="BI112" s="19">
        <f>SUM(BH112/12*9*$D112*$F112*$H112*$J112*BI$10)+SUM(BH112/12*3*$E112*$F112*$H112*$J112*BI$10)</f>
        <v>0</v>
      </c>
      <c r="BJ112" s="21"/>
      <c r="BK112" s="19">
        <f>SUM(BJ112/12*9*$D112*$F112*$H112*$K112*BK$10)+SUM(BJ112/12*3*$E112*$F112*$H112*$K112*BK$10)</f>
        <v>0</v>
      </c>
      <c r="BL112" s="21"/>
      <c r="BM112" s="19">
        <f>SUM(BL112/12*9*$D112*$F112*$H112*$K112*BM$10)+SUM(BL112/12*3*$E112*$F112*$H112*$K112*BM$10)</f>
        <v>0</v>
      </c>
      <c r="BN112" s="21"/>
      <c r="BO112" s="19">
        <f>SUM(BN112/12*9*$D112*$F112*$H112*$J112*BO$10)+SUM(BN112/12*3*$E112*$F112*$H112*$J112*BO$10)</f>
        <v>0</v>
      </c>
      <c r="BP112" s="21"/>
      <c r="BQ112" s="19">
        <f>SUM(BP112/12*9*$D112*$F112*$H112*$K112*BQ$10)+SUM(BP112/12*3*$E112*$F112*$H112*$K112*BQ$10)</f>
        <v>0</v>
      </c>
      <c r="BR112" s="21"/>
      <c r="BS112" s="19">
        <f>SUM(BR112/12*9*$D112*$F112*$H112*$J112*BS$10)+SUM(BR112/12*3*$E112*$F112*$H112*$J112*BS$10)</f>
        <v>0</v>
      </c>
      <c r="BT112" s="21"/>
      <c r="BU112" s="19">
        <f>SUM(BT112/12*9*$D112*$F112*$H112*$J112*BU$10)+SUM(BT112/12*3*$E112*$F112*$H112*$J112*BU$10)</f>
        <v>0</v>
      </c>
      <c r="BV112" s="31">
        <v>6</v>
      </c>
      <c r="BW112" s="19">
        <f>SUM(BV112/12*9*$D112*$F112*$H112*$K112*BW$10)+SUM(BV112/12*3*$E112*$F112*$H112*$K112*BW$10)</f>
        <v>97645.5144</v>
      </c>
      <c r="BX112" s="19">
        <v>1.7142857142857142</v>
      </c>
      <c r="BY112" s="21">
        <v>1</v>
      </c>
      <c r="BZ112" s="19">
        <f>SUM(BY112/12*9*$D112*$F112*$H112*$K112*BZ$10)+SUM(BY112/12*3*$E112*$F112*$H112*$K112*BZ$10)</f>
        <v>16274.252399999998</v>
      </c>
      <c r="CA112" s="21"/>
      <c r="CB112" s="19">
        <f>SUM(CA112/12*9*$D112*$F112*$H112*$K112*CB$10)+SUM(CA112/12*3*$E112*$F112*$H112*$K112*CB$10)</f>
        <v>0</v>
      </c>
      <c r="CC112" s="21"/>
      <c r="CD112" s="19">
        <f t="shared" ref="CD112" si="796">SUM(CC112/12*9*$D112*$F112*$H112*$K112*CD$10)+SUM(CC112/12*3*$E112*$F112*$H112*$K112*CD$10)</f>
        <v>0</v>
      </c>
      <c r="CE112" s="21"/>
      <c r="CF112" s="19">
        <f>SUM(CE112/12*9*$D112*$F112*$H112*$K112*CF$10)+SUM(CE112/12*3*$E112*$F112*$H112*$K112*CF$10)</f>
        <v>0</v>
      </c>
      <c r="CG112" s="21"/>
      <c r="CH112" s="19">
        <f>SUM(CG112/12*9*$D112*$F112*$H112*$J112*CH$10)+SUM(CG112/12*3*$E112*$F112*$H112*$J112*CH$10)</f>
        <v>0</v>
      </c>
      <c r="CI112" s="21"/>
      <c r="CJ112" s="19">
        <f>SUM(CI112/12*9*$D112*$F112*$H112*$J112*CJ$10)+SUM(CI112/12*3*$E112*$F112*$H112*$J112*CJ$10)</f>
        <v>0</v>
      </c>
      <c r="CK112" s="21"/>
      <c r="CL112" s="19">
        <f>SUM(CK112/12*9*$D112*$F112*$H112*$J112*CL$10)+SUM(CK112/12*3*$E112*$F112*$H112*$J112*CL$10)</f>
        <v>0</v>
      </c>
      <c r="CM112" s="21"/>
      <c r="CN112" s="19">
        <f>SUM(CM112/12*9*$D112*$F112*$H112*$K112*CN$10)+SUM(CM112/12*3*$E112*$F112*$H112*$K112*CN$10)</f>
        <v>0</v>
      </c>
      <c r="CO112" s="21"/>
      <c r="CP112" s="19">
        <f>SUM(CO112/12*9*$D112*$F112*$H112*$K112*CP$10)+SUM(CO112/12*3*$E112*$F112*$H112*$K112*CP$10)</f>
        <v>0</v>
      </c>
      <c r="CQ112" s="21"/>
      <c r="CR112" s="19">
        <f>SUM(CQ112/12*9*$D112*$F112*$H112*$M112*CR$10)+SUM(CQ112/12*3*$E112*$F112*$H112*$M112*CR$10)</f>
        <v>0</v>
      </c>
      <c r="CS112" s="21"/>
      <c r="CT112" s="19">
        <f>SUM(CS112/12*9*$D112*$F112*$H112*$L112*CT$10)+SUM(CS112/12*3*$E112*$F112*$H112*$L112*CT$10)</f>
        <v>0</v>
      </c>
      <c r="CU112" s="19"/>
      <c r="CV112" s="19"/>
      <c r="CW112" s="19"/>
      <c r="CX112" s="19"/>
      <c r="CY112" s="55">
        <f>SUM(AD112,R112,T112,AB112,N112,V112,P112,BF112,BT112,CG112,CK112,BH112,CI112,AF112,AZ112,BB112,AH112,BD112,BR112,AJ112,X112,CO112,BJ112,CM112,BL112,BY112,CC112,BV112,CA112,AL112,AN112,AP112,AR112,AT112,AX112,AV112,BP112,CS112,CQ112,CE112,Z112,BN112)</f>
        <v>21</v>
      </c>
      <c r="CZ112" s="55">
        <f>SUM(AE112,S112,U112,AC112,O112,W112,Q112,BG112,BU112,CH112,CL112,BI112,CJ112,AG112,BA112,BC112,AI112,BE112,BS112,AK112,Y112,CP112,BK112,CN112,BM112,BZ112,CD112,BW112,CB112,AM112,AO112,AQ112,AS112,AU112,AY112,AW112,BQ112,CT112,CR112,CF112,AA112,BO112)</f>
        <v>303786.04479999997</v>
      </c>
      <c r="DF112" s="33"/>
    </row>
    <row r="113" spans="1:110" x14ac:dyDescent="0.25">
      <c r="A113" s="71">
        <v>27</v>
      </c>
      <c r="B113" s="71"/>
      <c r="C113" s="79" t="s">
        <v>220</v>
      </c>
      <c r="D113" s="81"/>
      <c r="E113" s="81">
        <v>9959</v>
      </c>
      <c r="F113" s="82">
        <v>0.74</v>
      </c>
      <c r="G113" s="82"/>
      <c r="H113" s="87"/>
      <c r="I113" s="88"/>
      <c r="J113" s="81"/>
      <c r="K113" s="81"/>
      <c r="L113" s="81"/>
      <c r="M113" s="85">
        <v>2.57</v>
      </c>
      <c r="N113" s="89">
        <f>N114</f>
        <v>0</v>
      </c>
      <c r="O113" s="89">
        <f>O114</f>
        <v>0</v>
      </c>
      <c r="P113" s="89">
        <f t="shared" ref="P113:CA113" si="797">P114</f>
        <v>0</v>
      </c>
      <c r="Q113" s="89">
        <f t="shared" si="797"/>
        <v>0</v>
      </c>
      <c r="R113" s="89">
        <f t="shared" si="797"/>
        <v>0</v>
      </c>
      <c r="S113" s="89">
        <f t="shared" si="797"/>
        <v>0</v>
      </c>
      <c r="T113" s="89">
        <f t="shared" si="797"/>
        <v>0</v>
      </c>
      <c r="U113" s="89">
        <f t="shared" si="797"/>
        <v>0</v>
      </c>
      <c r="V113" s="89">
        <f t="shared" si="797"/>
        <v>0</v>
      </c>
      <c r="W113" s="89">
        <f t="shared" si="797"/>
        <v>0</v>
      </c>
      <c r="X113" s="89">
        <f t="shared" si="797"/>
        <v>0</v>
      </c>
      <c r="Y113" s="89">
        <f t="shared" si="797"/>
        <v>0</v>
      </c>
      <c r="Z113" s="89">
        <f t="shared" si="797"/>
        <v>0</v>
      </c>
      <c r="AA113" s="89">
        <f t="shared" si="797"/>
        <v>0</v>
      </c>
      <c r="AB113" s="89">
        <f t="shared" si="797"/>
        <v>0</v>
      </c>
      <c r="AC113" s="89">
        <f t="shared" si="797"/>
        <v>0</v>
      </c>
      <c r="AD113" s="89">
        <f t="shared" si="797"/>
        <v>0</v>
      </c>
      <c r="AE113" s="89">
        <f t="shared" si="797"/>
        <v>0</v>
      </c>
      <c r="AF113" s="89">
        <f t="shared" si="797"/>
        <v>0</v>
      </c>
      <c r="AG113" s="89">
        <f t="shared" si="797"/>
        <v>0</v>
      </c>
      <c r="AH113" s="89">
        <f t="shared" si="797"/>
        <v>0</v>
      </c>
      <c r="AI113" s="89">
        <f t="shared" si="797"/>
        <v>0</v>
      </c>
      <c r="AJ113" s="89">
        <f t="shared" si="797"/>
        <v>0</v>
      </c>
      <c r="AK113" s="89">
        <f t="shared" si="797"/>
        <v>0</v>
      </c>
      <c r="AL113" s="89">
        <f t="shared" si="797"/>
        <v>0</v>
      </c>
      <c r="AM113" s="89">
        <f t="shared" si="797"/>
        <v>0</v>
      </c>
      <c r="AN113" s="89">
        <f t="shared" si="797"/>
        <v>0</v>
      </c>
      <c r="AO113" s="89">
        <f t="shared" si="797"/>
        <v>0</v>
      </c>
      <c r="AP113" s="89">
        <f t="shared" si="797"/>
        <v>0</v>
      </c>
      <c r="AQ113" s="89">
        <f t="shared" si="797"/>
        <v>0</v>
      </c>
      <c r="AR113" s="89">
        <f t="shared" si="797"/>
        <v>0</v>
      </c>
      <c r="AS113" s="89">
        <f t="shared" si="797"/>
        <v>0</v>
      </c>
      <c r="AT113" s="89">
        <f t="shared" si="797"/>
        <v>0</v>
      </c>
      <c r="AU113" s="89">
        <f t="shared" si="797"/>
        <v>0</v>
      </c>
      <c r="AV113" s="89">
        <f t="shared" si="797"/>
        <v>0</v>
      </c>
      <c r="AW113" s="89">
        <f t="shared" si="797"/>
        <v>0</v>
      </c>
      <c r="AX113" s="89">
        <f t="shared" si="797"/>
        <v>0</v>
      </c>
      <c r="AY113" s="89">
        <f t="shared" si="797"/>
        <v>0</v>
      </c>
      <c r="AZ113" s="89">
        <f t="shared" si="797"/>
        <v>0</v>
      </c>
      <c r="BA113" s="89">
        <f t="shared" si="797"/>
        <v>0</v>
      </c>
      <c r="BB113" s="89">
        <f t="shared" si="797"/>
        <v>0</v>
      </c>
      <c r="BC113" s="89">
        <f t="shared" si="797"/>
        <v>0</v>
      </c>
      <c r="BD113" s="89">
        <f t="shared" si="797"/>
        <v>0</v>
      </c>
      <c r="BE113" s="89">
        <f t="shared" si="797"/>
        <v>0</v>
      </c>
      <c r="BF113" s="89">
        <f t="shared" si="797"/>
        <v>0</v>
      </c>
      <c r="BG113" s="89">
        <f t="shared" si="797"/>
        <v>0</v>
      </c>
      <c r="BH113" s="89">
        <f t="shared" si="797"/>
        <v>0</v>
      </c>
      <c r="BI113" s="89">
        <f t="shared" si="797"/>
        <v>0</v>
      </c>
      <c r="BJ113" s="89">
        <f t="shared" si="797"/>
        <v>0</v>
      </c>
      <c r="BK113" s="89">
        <f t="shared" si="797"/>
        <v>0</v>
      </c>
      <c r="BL113" s="89">
        <f t="shared" si="797"/>
        <v>7</v>
      </c>
      <c r="BM113" s="89">
        <f t="shared" si="797"/>
        <v>86021.0484</v>
      </c>
      <c r="BN113" s="89">
        <f t="shared" si="797"/>
        <v>0</v>
      </c>
      <c r="BO113" s="89">
        <f t="shared" si="797"/>
        <v>0</v>
      </c>
      <c r="BP113" s="89">
        <f t="shared" si="797"/>
        <v>0</v>
      </c>
      <c r="BQ113" s="89">
        <f t="shared" si="797"/>
        <v>0</v>
      </c>
      <c r="BR113" s="89">
        <f t="shared" si="797"/>
        <v>0</v>
      </c>
      <c r="BS113" s="89">
        <f t="shared" si="797"/>
        <v>0</v>
      </c>
      <c r="BT113" s="89">
        <f t="shared" si="797"/>
        <v>0</v>
      </c>
      <c r="BU113" s="89">
        <f t="shared" si="797"/>
        <v>0</v>
      </c>
      <c r="BV113" s="89">
        <f t="shared" si="797"/>
        <v>1</v>
      </c>
      <c r="BW113" s="89">
        <f t="shared" si="797"/>
        <v>12288.7212</v>
      </c>
      <c r="BX113" s="50">
        <v>0</v>
      </c>
      <c r="BY113" s="89">
        <f t="shared" si="797"/>
        <v>0</v>
      </c>
      <c r="BZ113" s="89">
        <f t="shared" si="797"/>
        <v>0</v>
      </c>
      <c r="CA113" s="89">
        <f t="shared" si="797"/>
        <v>0</v>
      </c>
      <c r="CB113" s="89">
        <f t="shared" ref="CB113:CT113" si="798">CB114</f>
        <v>0</v>
      </c>
      <c r="CC113" s="89">
        <f t="shared" si="798"/>
        <v>0</v>
      </c>
      <c r="CD113" s="89">
        <f t="shared" si="798"/>
        <v>0</v>
      </c>
      <c r="CE113" s="89">
        <f t="shared" si="798"/>
        <v>0</v>
      </c>
      <c r="CF113" s="89">
        <f t="shared" si="798"/>
        <v>0</v>
      </c>
      <c r="CG113" s="89">
        <f t="shared" si="798"/>
        <v>2</v>
      </c>
      <c r="CH113" s="89">
        <f t="shared" si="798"/>
        <v>20481.201999999997</v>
      </c>
      <c r="CI113" s="89">
        <f t="shared" si="798"/>
        <v>3</v>
      </c>
      <c r="CJ113" s="89">
        <f t="shared" si="798"/>
        <v>30721.803</v>
      </c>
      <c r="CK113" s="89">
        <f t="shared" si="798"/>
        <v>3</v>
      </c>
      <c r="CL113" s="89">
        <f t="shared" si="798"/>
        <v>30721.803</v>
      </c>
      <c r="CM113" s="89">
        <f t="shared" si="798"/>
        <v>0</v>
      </c>
      <c r="CN113" s="89">
        <f t="shared" si="798"/>
        <v>0</v>
      </c>
      <c r="CO113" s="89">
        <f t="shared" si="798"/>
        <v>0</v>
      </c>
      <c r="CP113" s="89">
        <f t="shared" si="798"/>
        <v>0</v>
      </c>
      <c r="CQ113" s="89">
        <f t="shared" si="798"/>
        <v>0</v>
      </c>
      <c r="CR113" s="89">
        <f t="shared" si="798"/>
        <v>0</v>
      </c>
      <c r="CS113" s="89">
        <f t="shared" si="798"/>
        <v>0</v>
      </c>
      <c r="CT113" s="89">
        <f t="shared" si="798"/>
        <v>0</v>
      </c>
      <c r="CU113" s="89"/>
      <c r="CV113" s="89"/>
      <c r="CW113" s="89"/>
      <c r="CX113" s="89"/>
      <c r="CY113" s="89">
        <f t="shared" ref="CY113:CZ113" si="799">CY114</f>
        <v>16</v>
      </c>
      <c r="CZ113" s="89">
        <f t="shared" si="799"/>
        <v>180234.57759999999</v>
      </c>
      <c r="DF113" s="33"/>
    </row>
    <row r="114" spans="1:110" ht="30" x14ac:dyDescent="0.25">
      <c r="A114" s="28"/>
      <c r="B114" s="28">
        <v>75</v>
      </c>
      <c r="C114" s="22" t="s">
        <v>221</v>
      </c>
      <c r="D114" s="16">
        <f>D110</f>
        <v>9860</v>
      </c>
      <c r="E114" s="16">
        <v>9959</v>
      </c>
      <c r="F114" s="26">
        <v>0.74</v>
      </c>
      <c r="G114" s="26"/>
      <c r="H114" s="29">
        <v>1</v>
      </c>
      <c r="I114" s="30"/>
      <c r="J114" s="16">
        <v>1.4</v>
      </c>
      <c r="K114" s="16">
        <v>1.68</v>
      </c>
      <c r="L114" s="16">
        <v>2.23</v>
      </c>
      <c r="M114" s="18">
        <v>2.57</v>
      </c>
      <c r="N114" s="21"/>
      <c r="O114" s="19">
        <f>SUM(N114/12*9*$D114*$F114*$H114*$J114*O$10)+SUM(N114/12*3*$E114*$F114*$H114*$J114*O$10)</f>
        <v>0</v>
      </c>
      <c r="P114" s="21"/>
      <c r="Q114" s="19">
        <f>SUM(P114/12*9*$D114*$F114*$H114*$J114*Q$10)+SUM(P114/12*3*$E114*$F114*$H114*$J114*Q$10)</f>
        <v>0</v>
      </c>
      <c r="R114" s="20"/>
      <c r="S114" s="19">
        <f>SUM(R114/12*9*$D114*$F114*$H114*$J114*S$10)+SUM(R114/12*3*$E114*$F114*$H114*$J114*S$10)</f>
        <v>0</v>
      </c>
      <c r="T114" s="21"/>
      <c r="U114" s="19">
        <f>SUM(T114/12*9*$D114*$F114*$H114*$J114*U$10)+SUM(T114/12*3*$E114*$F114*$H114*$J114*U$10)</f>
        <v>0</v>
      </c>
      <c r="V114" s="21"/>
      <c r="W114" s="19">
        <f>SUM(V114/12*9*$D114*$F114*$H114*$J114*W$10)+SUM(V114/12*3*$E114*$F114*$H114*$J114*W$10)</f>
        <v>0</v>
      </c>
      <c r="X114" s="21"/>
      <c r="Y114" s="19">
        <f>SUM(X114/12*9*$D114*$F114*$H114*$J114*Y$10)+SUM(X114/12*3*$E114*$F114*$H114*$J114*Y$10)</f>
        <v>0</v>
      </c>
      <c r="Z114" s="21"/>
      <c r="AA114" s="19">
        <f>SUM(Z114/12*9*$D114*$F114*$H114*$J114*AA$10)+SUM(Z114/12*3*$E114*$F114*$H114*$J114*AA$10)</f>
        <v>0</v>
      </c>
      <c r="AB114" s="21"/>
      <c r="AC114" s="19">
        <f>SUM(AB114/12*9*$D114*$F114*$H114*$J114*AC$10)+SUM(AB114/12*3*$E114*$F114*$H114*$J114*AC$10)</f>
        <v>0</v>
      </c>
      <c r="AD114" s="20"/>
      <c r="AE114" s="19">
        <f>SUM(AD114/12*9*$D114*$F114*$H114*$J114*AE$10)+SUM(AD114/12*3*$E114*$F114*$H114*$J114*AE$10)</f>
        <v>0</v>
      </c>
      <c r="AF114" s="21"/>
      <c r="AG114" s="19">
        <f>SUM(AF114/12*9*$D114*$F114*$H114*$J114*AG$10)+SUM(AF114/12*3*$E114*$F114*$H114*$J114*AG$10)</f>
        <v>0</v>
      </c>
      <c r="AH114" s="21"/>
      <c r="AI114" s="19">
        <f>SUM(AH114/12*9*$D114*$F114*$H114*$J114*AI$10)+SUM(AH114/12*3*$E114*$F114*$H114*$J114*AI$10)</f>
        <v>0</v>
      </c>
      <c r="AJ114" s="21"/>
      <c r="AK114" s="19">
        <f>SUM(AJ114/12*9*$D114*$F114*$H114*$J114*AK$10)+SUM(AJ114/12*3*$E114*$F114*$H114*$J114*AK$10)</f>
        <v>0</v>
      </c>
      <c r="AL114" s="21"/>
      <c r="AM114" s="19">
        <f>SUM(AL114/12*9*$D114*$F114*$H114*$K114*AM$10)+SUM(AL114/12*3*$E114*$F114*$H114*$K114*AM$10)</f>
        <v>0</v>
      </c>
      <c r="AN114" s="21"/>
      <c r="AO114" s="19">
        <f>SUM(AN114/12*9*$D114*$F114*$H114*$K114*AO$10)+SUM(AN114/12*3*$E114*$F114*$H114*$K114*AO$10)</f>
        <v>0</v>
      </c>
      <c r="AP114" s="21"/>
      <c r="AQ114" s="19">
        <f>SUM(AP114/12*9*$D114*$F114*$H114*$K114*AQ$10)+SUM(AP114/12*3*$E114*$F114*$H114*$K114*AQ$10)</f>
        <v>0</v>
      </c>
      <c r="AR114" s="21"/>
      <c r="AS114" s="19">
        <f>SUM(AR114/12*9*$D114*$F114*$H114*$K114*AS$10)+SUM(AR114/12*3*$E114*$F114*$H114*$K114*AS$10)</f>
        <v>0</v>
      </c>
      <c r="AT114" s="21"/>
      <c r="AU114" s="19">
        <f>SUM(AT114/12*9*$D114*$F114*$H114*$K114*AU$10)+SUM(AT114/12*3*$E114*$F114*$H114*$K114*AU$10)</f>
        <v>0</v>
      </c>
      <c r="AV114" s="21"/>
      <c r="AW114" s="19">
        <f>SUM(AV114/12*9*$D114*$F114*$H114*$K114*AW$10)+SUM(AV114/12*3*$E114*$F114*$H114*$K114*AW$10)</f>
        <v>0</v>
      </c>
      <c r="AX114" s="21"/>
      <c r="AY114" s="19">
        <f>SUM(AX114/12*9*$D114*$F114*$H114*$K114*AY$10)+SUM(AX114/12*3*$E114*$F114*$H114*$K114*AY$10)</f>
        <v>0</v>
      </c>
      <c r="AZ114" s="21"/>
      <c r="BA114" s="19">
        <f>SUM(AZ114/12*9*$D114*$F114*$H114*$J114*BA$10)+SUM(AZ114/12*3*$E114*$F114*$H114*$J114*BA$10)</f>
        <v>0</v>
      </c>
      <c r="BB114" s="21"/>
      <c r="BC114" s="19">
        <f>SUM(BB114/12*9*$D114*$F114*$H114*$J114*BC$10)+SUM(BB114/12*3*$E114*$F114*$H114*$J114*BC$10)</f>
        <v>0</v>
      </c>
      <c r="BD114" s="21"/>
      <c r="BE114" s="19">
        <f>SUM(BD114/12*9*$D114*$F114*$H114*$J114*BE$10)+SUM(BD114/12*3*$E114*$F114*$H114*$J114*BE$10)</f>
        <v>0</v>
      </c>
      <c r="BF114" s="21"/>
      <c r="BG114" s="19">
        <f>SUM(BF114/12*9*$D114*$F114*$H114*$J114*BG$10)+SUM(BF114/12*3*$E114*$F114*$H114*$J114*BG$10)</f>
        <v>0</v>
      </c>
      <c r="BH114" s="21"/>
      <c r="BI114" s="19">
        <f>SUM(BH114/12*9*$D114*$F114*$H114*$J114*BI$10)+SUM(BH114/12*3*$E114*$F114*$H114*$J114*BI$10)</f>
        <v>0</v>
      </c>
      <c r="BJ114" s="21"/>
      <c r="BK114" s="19">
        <f>SUM(BJ114/12*9*$D114*$F114*$H114*$K114*BK$10)+SUM(BJ114/12*3*$E114*$F114*$H114*$K114*BK$10)</f>
        <v>0</v>
      </c>
      <c r="BL114" s="21">
        <v>7</v>
      </c>
      <c r="BM114" s="19">
        <f>SUM(BL114/12*9*$D114*$F114*$H114*$K114*BM$10)+SUM(BL114/12*3*$E114*$F114*$H114*$K114*BM$10)</f>
        <v>86021.0484</v>
      </c>
      <c r="BN114" s="21"/>
      <c r="BO114" s="19">
        <f>SUM(BN114/12*9*$D114*$F114*$H114*$J114*BO$10)+SUM(BN114/12*3*$E114*$F114*$H114*$J114*BO$10)</f>
        <v>0</v>
      </c>
      <c r="BP114" s="21"/>
      <c r="BQ114" s="19">
        <f>SUM(BP114/12*9*$D114*$F114*$H114*$K114*BQ$10)+SUM(BP114/12*3*$E114*$F114*$H114*$K114*BQ$10)</f>
        <v>0</v>
      </c>
      <c r="BR114" s="21"/>
      <c r="BS114" s="19">
        <f>SUM(BR114/12*9*$D114*$F114*$H114*$J114*BS$10)+SUM(BR114/12*3*$E114*$F114*$H114*$J114*BS$10)</f>
        <v>0</v>
      </c>
      <c r="BT114" s="21"/>
      <c r="BU114" s="19">
        <f>SUM(BT114/12*9*$D114*$F114*$H114*$J114*BU$10)+SUM(BT114/12*3*$E114*$F114*$H114*$J114*BU$10)</f>
        <v>0</v>
      </c>
      <c r="BV114" s="31">
        <v>1</v>
      </c>
      <c r="BW114" s="19">
        <f>SUM(BV114/12*9*$D114*$F114*$H114*$K114*BW$10)+SUM(BV114/12*3*$E114*$F114*$H114*$K114*BW$10)</f>
        <v>12288.7212</v>
      </c>
      <c r="BX114" s="19">
        <v>0</v>
      </c>
      <c r="BY114" s="21"/>
      <c r="BZ114" s="19">
        <f>SUM(BY114/12*9*$D114*$F114*$H114*$K114*BZ$10)+SUM(BY114/12*3*$E114*$F114*$H114*$K114*BZ$10)</f>
        <v>0</v>
      </c>
      <c r="CA114" s="21"/>
      <c r="CB114" s="19">
        <f>SUM(CA114/12*9*$D114*$F114*$H114*$K114*CB$10)+SUM(CA114/12*3*$E114*$F114*$H114*$K114*CB$10)</f>
        <v>0</v>
      </c>
      <c r="CC114" s="21"/>
      <c r="CD114" s="19">
        <f t="shared" ref="CD114" si="800">SUM(CC114/12*9*$D114*$F114*$H114*$K114*CD$10)+SUM(CC114/12*3*$E114*$F114*$H114*$K114*CD$10)</f>
        <v>0</v>
      </c>
      <c r="CE114" s="21"/>
      <c r="CF114" s="19">
        <f>SUM(CE114/12*9*$D114*$F114*$H114*$K114*CF$10)+SUM(CE114/12*3*$E114*$F114*$H114*$K114*CF$10)</f>
        <v>0</v>
      </c>
      <c r="CG114" s="21">
        <v>2</v>
      </c>
      <c r="CH114" s="19">
        <f>SUM(CG114/12*9*$D114*$F114*$H114*$J114*CH$10)+SUM(CG114/12*3*$E114*$F114*$H114*$J114*CH$10)</f>
        <v>20481.201999999997</v>
      </c>
      <c r="CI114" s="21">
        <v>3</v>
      </c>
      <c r="CJ114" s="19">
        <f>SUM(CI114/12*9*$D114*$F114*$H114*$J114*CJ$10)+SUM(CI114/12*3*$E114*$F114*$H114*$J114*CJ$10)</f>
        <v>30721.803</v>
      </c>
      <c r="CK114" s="21">
        <v>3</v>
      </c>
      <c r="CL114" s="19">
        <f>SUM(CK114/12*9*$D114*$F114*$H114*$J114*CL$10)+SUM(CK114/12*3*$E114*$F114*$H114*$J114*CL$10)</f>
        <v>30721.803</v>
      </c>
      <c r="CM114" s="21"/>
      <c r="CN114" s="19">
        <f>SUM(CM114/12*9*$D114*$F114*$H114*$K114*CN$10)+SUM(CM114/12*3*$E114*$F114*$H114*$K114*CN$10)</f>
        <v>0</v>
      </c>
      <c r="CO114" s="21"/>
      <c r="CP114" s="19">
        <f>SUM(CO114/12*9*$D114*$F114*$H114*$K114*CP$10)+SUM(CO114/12*3*$E114*$F114*$H114*$K114*CP$10)</f>
        <v>0</v>
      </c>
      <c r="CQ114" s="21"/>
      <c r="CR114" s="19">
        <f>SUM(CQ114/12*9*$D114*$F114*$H114*$M114*CR$10)+SUM(CQ114/12*3*$E114*$F114*$H114*$M114*CR$10)</f>
        <v>0</v>
      </c>
      <c r="CS114" s="21"/>
      <c r="CT114" s="19">
        <f>SUM(CS114/12*9*$D114*$F114*$H114*$L114*CT$10)+SUM(CS114/12*3*$E114*$F114*$H114*$L114*CT$10)</f>
        <v>0</v>
      </c>
      <c r="CU114" s="19"/>
      <c r="CV114" s="19"/>
      <c r="CW114" s="19"/>
      <c r="CX114" s="19"/>
      <c r="CY114" s="55">
        <f>SUM(AD114,R114,T114,AB114,N114,V114,P114,BF114,BT114,CG114,CK114,BH114,CI114,AF114,AZ114,BB114,AH114,BD114,BR114,AJ114,X114,CO114,BJ114,CM114,BL114,BY114,CC114,BV114,CA114,AL114,AN114,AP114,AR114,AT114,AX114,AV114,BP114,CS114,CQ114,CE114,Z114,BN114)</f>
        <v>16</v>
      </c>
      <c r="CZ114" s="55">
        <f>SUM(AE114,S114,U114,AC114,O114,W114,Q114,BG114,BU114,CH114,CL114,BI114,CJ114,AG114,BA114,BC114,AI114,BE114,BS114,AK114,Y114,CP114,BK114,CN114,BM114,BZ114,CD114,BW114,CB114,AM114,AO114,AQ114,AS114,AU114,AY114,AW114,BQ114,CT114,CR114,CF114,AA114,BO114)</f>
        <v>180234.57759999999</v>
      </c>
      <c r="DF114" s="33"/>
    </row>
    <row r="115" spans="1:110" s="61" customFormat="1" x14ac:dyDescent="0.25">
      <c r="A115" s="78">
        <v>28</v>
      </c>
      <c r="B115" s="78"/>
      <c r="C115" s="79" t="s">
        <v>222</v>
      </c>
      <c r="D115" s="80"/>
      <c r="E115" s="81">
        <v>9959</v>
      </c>
      <c r="F115" s="82">
        <v>1.32</v>
      </c>
      <c r="G115" s="82"/>
      <c r="H115" s="83"/>
      <c r="I115" s="84"/>
      <c r="J115" s="80"/>
      <c r="K115" s="80"/>
      <c r="L115" s="80"/>
      <c r="M115" s="85">
        <v>2.57</v>
      </c>
      <c r="N115" s="89">
        <f>N116</f>
        <v>0</v>
      </c>
      <c r="O115" s="89">
        <f>O116</f>
        <v>0</v>
      </c>
      <c r="P115" s="89">
        <f t="shared" ref="P115:CA115" si="801">P116</f>
        <v>0</v>
      </c>
      <c r="Q115" s="89">
        <f t="shared" si="801"/>
        <v>0</v>
      </c>
      <c r="R115" s="89">
        <f t="shared" si="801"/>
        <v>0</v>
      </c>
      <c r="S115" s="89">
        <f t="shared" si="801"/>
        <v>0</v>
      </c>
      <c r="T115" s="89">
        <f t="shared" si="801"/>
        <v>0</v>
      </c>
      <c r="U115" s="89">
        <f t="shared" si="801"/>
        <v>0</v>
      </c>
      <c r="V115" s="89">
        <f t="shared" si="801"/>
        <v>0</v>
      </c>
      <c r="W115" s="89">
        <f t="shared" si="801"/>
        <v>0</v>
      </c>
      <c r="X115" s="89">
        <f t="shared" si="801"/>
        <v>0</v>
      </c>
      <c r="Y115" s="89">
        <f t="shared" si="801"/>
        <v>0</v>
      </c>
      <c r="Z115" s="89">
        <f t="shared" si="801"/>
        <v>0</v>
      </c>
      <c r="AA115" s="89">
        <f t="shared" si="801"/>
        <v>0</v>
      </c>
      <c r="AB115" s="89">
        <f t="shared" si="801"/>
        <v>0</v>
      </c>
      <c r="AC115" s="89">
        <f t="shared" si="801"/>
        <v>0</v>
      </c>
      <c r="AD115" s="89">
        <f t="shared" si="801"/>
        <v>0</v>
      </c>
      <c r="AE115" s="89">
        <f t="shared" si="801"/>
        <v>0</v>
      </c>
      <c r="AF115" s="89">
        <f t="shared" si="801"/>
        <v>0</v>
      </c>
      <c r="AG115" s="89">
        <f t="shared" si="801"/>
        <v>0</v>
      </c>
      <c r="AH115" s="89">
        <f t="shared" si="801"/>
        <v>0</v>
      </c>
      <c r="AI115" s="89">
        <f t="shared" si="801"/>
        <v>0</v>
      </c>
      <c r="AJ115" s="89">
        <f t="shared" si="801"/>
        <v>0</v>
      </c>
      <c r="AK115" s="89">
        <f t="shared" si="801"/>
        <v>0</v>
      </c>
      <c r="AL115" s="89">
        <f t="shared" si="801"/>
        <v>0</v>
      </c>
      <c r="AM115" s="89">
        <f t="shared" si="801"/>
        <v>0</v>
      </c>
      <c r="AN115" s="89">
        <f t="shared" si="801"/>
        <v>0</v>
      </c>
      <c r="AO115" s="89">
        <f t="shared" si="801"/>
        <v>0</v>
      </c>
      <c r="AP115" s="89">
        <f t="shared" si="801"/>
        <v>0</v>
      </c>
      <c r="AQ115" s="89">
        <f t="shared" si="801"/>
        <v>0</v>
      </c>
      <c r="AR115" s="89">
        <f t="shared" si="801"/>
        <v>0</v>
      </c>
      <c r="AS115" s="89">
        <f t="shared" si="801"/>
        <v>0</v>
      </c>
      <c r="AT115" s="89">
        <f t="shared" si="801"/>
        <v>0</v>
      </c>
      <c r="AU115" s="89">
        <f t="shared" si="801"/>
        <v>0</v>
      </c>
      <c r="AV115" s="89">
        <f t="shared" si="801"/>
        <v>0</v>
      </c>
      <c r="AW115" s="89">
        <f t="shared" si="801"/>
        <v>0</v>
      </c>
      <c r="AX115" s="89">
        <f t="shared" si="801"/>
        <v>0</v>
      </c>
      <c r="AY115" s="89">
        <f t="shared" si="801"/>
        <v>0</v>
      </c>
      <c r="AZ115" s="89">
        <f t="shared" si="801"/>
        <v>0</v>
      </c>
      <c r="BA115" s="89">
        <f t="shared" si="801"/>
        <v>0</v>
      </c>
      <c r="BB115" s="89">
        <f t="shared" si="801"/>
        <v>0</v>
      </c>
      <c r="BC115" s="89">
        <f t="shared" si="801"/>
        <v>0</v>
      </c>
      <c r="BD115" s="89">
        <f t="shared" si="801"/>
        <v>0</v>
      </c>
      <c r="BE115" s="89">
        <f t="shared" si="801"/>
        <v>0</v>
      </c>
      <c r="BF115" s="89">
        <f t="shared" si="801"/>
        <v>0</v>
      </c>
      <c r="BG115" s="89">
        <f t="shared" si="801"/>
        <v>0</v>
      </c>
      <c r="BH115" s="89">
        <f t="shared" si="801"/>
        <v>0</v>
      </c>
      <c r="BI115" s="89">
        <f t="shared" si="801"/>
        <v>0</v>
      </c>
      <c r="BJ115" s="89">
        <f t="shared" si="801"/>
        <v>0</v>
      </c>
      <c r="BK115" s="89">
        <f t="shared" si="801"/>
        <v>0</v>
      </c>
      <c r="BL115" s="89">
        <f t="shared" si="801"/>
        <v>0</v>
      </c>
      <c r="BM115" s="89">
        <f t="shared" si="801"/>
        <v>0</v>
      </c>
      <c r="BN115" s="89">
        <f t="shared" si="801"/>
        <v>0</v>
      </c>
      <c r="BO115" s="89">
        <f t="shared" si="801"/>
        <v>0</v>
      </c>
      <c r="BP115" s="89">
        <f t="shared" si="801"/>
        <v>0</v>
      </c>
      <c r="BQ115" s="89">
        <f t="shared" si="801"/>
        <v>0</v>
      </c>
      <c r="BR115" s="89">
        <f t="shared" si="801"/>
        <v>0</v>
      </c>
      <c r="BS115" s="89">
        <f t="shared" si="801"/>
        <v>0</v>
      </c>
      <c r="BT115" s="89">
        <f t="shared" si="801"/>
        <v>0</v>
      </c>
      <c r="BU115" s="89">
        <f t="shared" si="801"/>
        <v>0</v>
      </c>
      <c r="BV115" s="89">
        <f t="shared" si="801"/>
        <v>0</v>
      </c>
      <c r="BW115" s="89">
        <f t="shared" si="801"/>
        <v>0</v>
      </c>
      <c r="BX115" s="50">
        <v>0</v>
      </c>
      <c r="BY115" s="89">
        <f t="shared" si="801"/>
        <v>0</v>
      </c>
      <c r="BZ115" s="89">
        <f t="shared" si="801"/>
        <v>0</v>
      </c>
      <c r="CA115" s="89">
        <f t="shared" si="801"/>
        <v>0</v>
      </c>
      <c r="CB115" s="89">
        <f t="shared" ref="CB115:CT115" si="802">CB116</f>
        <v>0</v>
      </c>
      <c r="CC115" s="89">
        <f t="shared" si="802"/>
        <v>0</v>
      </c>
      <c r="CD115" s="89">
        <f t="shared" si="802"/>
        <v>0</v>
      </c>
      <c r="CE115" s="89">
        <f t="shared" si="802"/>
        <v>0</v>
      </c>
      <c r="CF115" s="89">
        <f t="shared" si="802"/>
        <v>0</v>
      </c>
      <c r="CG115" s="89">
        <f t="shared" si="802"/>
        <v>0</v>
      </c>
      <c r="CH115" s="89">
        <f t="shared" si="802"/>
        <v>0</v>
      </c>
      <c r="CI115" s="89">
        <f t="shared" si="802"/>
        <v>0</v>
      </c>
      <c r="CJ115" s="89">
        <f t="shared" si="802"/>
        <v>0</v>
      </c>
      <c r="CK115" s="89">
        <f t="shared" si="802"/>
        <v>0</v>
      </c>
      <c r="CL115" s="89">
        <f t="shared" si="802"/>
        <v>0</v>
      </c>
      <c r="CM115" s="89">
        <f t="shared" si="802"/>
        <v>0</v>
      </c>
      <c r="CN115" s="89">
        <f t="shared" si="802"/>
        <v>0</v>
      </c>
      <c r="CO115" s="89">
        <f t="shared" si="802"/>
        <v>0</v>
      </c>
      <c r="CP115" s="89">
        <f t="shared" si="802"/>
        <v>0</v>
      </c>
      <c r="CQ115" s="89">
        <f t="shared" si="802"/>
        <v>0</v>
      </c>
      <c r="CR115" s="89">
        <f t="shared" si="802"/>
        <v>0</v>
      </c>
      <c r="CS115" s="89">
        <f t="shared" si="802"/>
        <v>0</v>
      </c>
      <c r="CT115" s="89">
        <f t="shared" si="802"/>
        <v>0</v>
      </c>
      <c r="CU115" s="89"/>
      <c r="CV115" s="89"/>
      <c r="CW115" s="89"/>
      <c r="CX115" s="89"/>
      <c r="CY115" s="89">
        <f t="shared" ref="CY115:CZ115" si="803">CY116</f>
        <v>0</v>
      </c>
      <c r="CZ115" s="89">
        <f t="shared" si="803"/>
        <v>0</v>
      </c>
      <c r="DF115" s="33"/>
    </row>
    <row r="116" spans="1:110" ht="45" x14ac:dyDescent="0.25">
      <c r="A116" s="28"/>
      <c r="B116" s="28">
        <v>76</v>
      </c>
      <c r="C116" s="15" t="s">
        <v>223</v>
      </c>
      <c r="D116" s="16">
        <f>D114</f>
        <v>9860</v>
      </c>
      <c r="E116" s="16">
        <v>9959</v>
      </c>
      <c r="F116" s="17">
        <v>1.32</v>
      </c>
      <c r="G116" s="17"/>
      <c r="H116" s="29">
        <v>1</v>
      </c>
      <c r="I116" s="30"/>
      <c r="J116" s="16">
        <v>1.4</v>
      </c>
      <c r="K116" s="16">
        <v>1.68</v>
      </c>
      <c r="L116" s="16">
        <v>2.23</v>
      </c>
      <c r="M116" s="18">
        <v>2.57</v>
      </c>
      <c r="N116" s="21">
        <v>0</v>
      </c>
      <c r="O116" s="19">
        <f>SUM(N116/12*9*$D116*$F116*$H116*$J116*O$10)+SUM(N116/12*3*$E116*$F116*$H116*$J116*O$10)</f>
        <v>0</v>
      </c>
      <c r="P116" s="21">
        <v>0</v>
      </c>
      <c r="Q116" s="19">
        <f>SUM(P116/12*9*$D116*$F116*$H116*$J116*Q$10)+SUM(P116/12*3*$E116*$F116*$H116*$J116*Q$10)</f>
        <v>0</v>
      </c>
      <c r="R116" s="20"/>
      <c r="S116" s="19">
        <f>SUM(R116/12*9*$D116*$F116*$H116*$J116*S$10)+SUM(R116/12*3*$E116*$F116*$H116*$J116*S$10)</f>
        <v>0</v>
      </c>
      <c r="T116" s="21">
        <v>0</v>
      </c>
      <c r="U116" s="19">
        <f>SUM(T116/12*9*$D116*$F116*$H116*$J116*U$10)+SUM(T116/12*3*$E116*$F116*$H116*$J116*U$10)</f>
        <v>0</v>
      </c>
      <c r="V116" s="21">
        <v>0</v>
      </c>
      <c r="W116" s="19">
        <f>SUM(V116/12*9*$D116*$F116*$H116*$J116*W$10)+SUM(V116/12*3*$E116*$F116*$H116*$J116*W$10)</f>
        <v>0</v>
      </c>
      <c r="X116" s="21">
        <v>0</v>
      </c>
      <c r="Y116" s="19">
        <f>SUM(X116/12*9*$D116*$F116*$H116*$J116*Y$10)+SUM(X116/12*3*$E116*$F116*$H116*$J116*Y$10)</f>
        <v>0</v>
      </c>
      <c r="Z116" s="21"/>
      <c r="AA116" s="19">
        <f>SUM(Z116/12*9*$D116*$F116*$H116*$J116*AA$10)+SUM(Z116/12*3*$E116*$F116*$H116*$J116*AA$10)</f>
        <v>0</v>
      </c>
      <c r="AB116" s="21">
        <v>0</v>
      </c>
      <c r="AC116" s="19">
        <f>SUM(AB116/12*9*$D116*$F116*$H116*$J116*AC$10)+SUM(AB116/12*3*$E116*$F116*$H116*$J116*AC$10)</f>
        <v>0</v>
      </c>
      <c r="AD116" s="20"/>
      <c r="AE116" s="19">
        <f>SUM(AD116/12*9*$D116*$F116*$H116*$J116*AE$10)+SUM(AD116/12*3*$E116*$F116*$H116*$J116*AE$10)</f>
        <v>0</v>
      </c>
      <c r="AF116" s="21">
        <v>0</v>
      </c>
      <c r="AG116" s="19">
        <f>SUM(AF116/12*9*$D116*$F116*$H116*$J116*AG$10)+SUM(AF116/12*3*$E116*$F116*$H116*$J116*AG$10)</f>
        <v>0</v>
      </c>
      <c r="AH116" s="21">
        <v>0</v>
      </c>
      <c r="AI116" s="19">
        <f>SUM(AH116/12*9*$D116*$F116*$H116*$J116*AI$10)+SUM(AH116/12*3*$E116*$F116*$H116*$J116*AI$10)</f>
        <v>0</v>
      </c>
      <c r="AJ116" s="21"/>
      <c r="AK116" s="19">
        <f>SUM(AJ116/12*9*$D116*$F116*$H116*$J116*AK$10)+SUM(AJ116/12*3*$E116*$F116*$H116*$J116*AK$10)</f>
        <v>0</v>
      </c>
      <c r="AL116" s="21">
        <v>0</v>
      </c>
      <c r="AM116" s="19">
        <f>SUM(AL116/12*9*$D116*$F116*$H116*$K116*AM$10)+SUM(AL116/12*3*$E116*$F116*$H116*$K116*AM$10)</f>
        <v>0</v>
      </c>
      <c r="AN116" s="21">
        <v>0</v>
      </c>
      <c r="AO116" s="19">
        <f>SUM(AN116/12*9*$D116*$F116*$H116*$K116*AO$10)+SUM(AN116/12*3*$E116*$F116*$H116*$K116*AO$10)</f>
        <v>0</v>
      </c>
      <c r="AP116" s="21">
        <v>0</v>
      </c>
      <c r="AQ116" s="19">
        <f>SUM(AP116/12*9*$D116*$F116*$H116*$K116*AQ$10)+SUM(AP116/12*3*$E116*$F116*$H116*$K116*AQ$10)</f>
        <v>0</v>
      </c>
      <c r="AR116" s="21">
        <v>0</v>
      </c>
      <c r="AS116" s="19">
        <f>SUM(AR116/12*9*$D116*$F116*$H116*$K116*AS$10)+SUM(AR116/12*3*$E116*$F116*$H116*$K116*AS$10)</f>
        <v>0</v>
      </c>
      <c r="AT116" s="21">
        <v>0</v>
      </c>
      <c r="AU116" s="19">
        <f>SUM(AT116/12*9*$D116*$F116*$H116*$K116*AU$10)+SUM(AT116/12*3*$E116*$F116*$H116*$K116*AU$10)</f>
        <v>0</v>
      </c>
      <c r="AV116" s="21">
        <v>0</v>
      </c>
      <c r="AW116" s="19">
        <f>SUM(AV116/12*9*$D116*$F116*$H116*$K116*AW$10)+SUM(AV116/12*3*$E116*$F116*$H116*$K116*AW$10)</f>
        <v>0</v>
      </c>
      <c r="AX116" s="21">
        <v>0</v>
      </c>
      <c r="AY116" s="19">
        <f>SUM(AX116/12*9*$D116*$F116*$H116*$K116*AY$10)+SUM(AX116/12*3*$E116*$F116*$H116*$K116*AY$10)</f>
        <v>0</v>
      </c>
      <c r="AZ116" s="21">
        <v>0</v>
      </c>
      <c r="BA116" s="19">
        <f>SUM(AZ116/12*9*$D116*$F116*$H116*$J116*BA$10)+SUM(AZ116/12*3*$E116*$F116*$H116*$J116*BA$10)</f>
        <v>0</v>
      </c>
      <c r="BB116" s="21"/>
      <c r="BC116" s="19">
        <f>SUM(BB116/12*9*$D116*$F116*$H116*$J116*BC$10)+SUM(BB116/12*3*$E116*$F116*$H116*$J116*BC$10)</f>
        <v>0</v>
      </c>
      <c r="BD116" s="21"/>
      <c r="BE116" s="19">
        <f>SUM(BD116/12*9*$D116*$F116*$H116*$J116*BE$10)+SUM(BD116/12*3*$E116*$F116*$H116*$J116*BE$10)</f>
        <v>0</v>
      </c>
      <c r="BF116" s="21">
        <v>0</v>
      </c>
      <c r="BG116" s="19">
        <f>SUM(BF116/12*9*$D116*$F116*$H116*$J116*BG$10)+SUM(BF116/12*3*$E116*$F116*$H116*$J116*BG$10)</f>
        <v>0</v>
      </c>
      <c r="BH116" s="21">
        <v>0</v>
      </c>
      <c r="BI116" s="19">
        <f>SUM(BH116/12*9*$D116*$F116*$H116*$J116*BI$10)+SUM(BH116/12*3*$E116*$F116*$H116*$J116*BI$10)</f>
        <v>0</v>
      </c>
      <c r="BJ116" s="21">
        <v>0</v>
      </c>
      <c r="BK116" s="19">
        <f>SUM(BJ116/12*9*$D116*$F116*$H116*$K116*BK$10)+SUM(BJ116/12*3*$E116*$F116*$H116*$K116*BK$10)</f>
        <v>0</v>
      </c>
      <c r="BL116" s="21">
        <v>0</v>
      </c>
      <c r="BM116" s="19">
        <f>SUM(BL116/12*9*$D116*$F116*$H116*$K116*BM$10)+SUM(BL116/12*3*$E116*$F116*$H116*$K116*BM$10)</f>
        <v>0</v>
      </c>
      <c r="BN116" s="21"/>
      <c r="BO116" s="19">
        <f>SUM(BN116/12*9*$D116*$F116*$H116*$J116*BO$10)+SUM(BN116/12*3*$E116*$F116*$H116*$J116*BO$10)</f>
        <v>0</v>
      </c>
      <c r="BP116" s="21"/>
      <c r="BQ116" s="19">
        <f>SUM(BP116/12*9*$D116*$F116*$H116*$K116*BQ$10)+SUM(BP116/12*3*$E116*$F116*$H116*$K116*BQ$10)</f>
        <v>0</v>
      </c>
      <c r="BR116" s="21">
        <v>0</v>
      </c>
      <c r="BS116" s="19">
        <f>SUM(BR116/12*9*$D116*$F116*$H116*$J116*BS$10)+SUM(BR116/12*3*$E116*$F116*$H116*$J116*BS$10)</f>
        <v>0</v>
      </c>
      <c r="BT116" s="21">
        <v>0</v>
      </c>
      <c r="BU116" s="19">
        <f>SUM(BT116/12*9*$D116*$F116*$H116*$J116*BU$10)+SUM(BT116/12*3*$E116*$F116*$H116*$J116*BU$10)</f>
        <v>0</v>
      </c>
      <c r="BV116" s="21">
        <v>0</v>
      </c>
      <c r="BW116" s="19">
        <f>SUM(BV116/12*9*$D116*$F116*$H116*$K116*BW$10)+SUM(BV116/12*3*$E116*$F116*$H116*$K116*BW$10)</f>
        <v>0</v>
      </c>
      <c r="BX116" s="19">
        <v>0</v>
      </c>
      <c r="BY116" s="21">
        <v>0</v>
      </c>
      <c r="BZ116" s="19">
        <f>SUM(BY116/12*9*$D116*$F116*$H116*$K116*BZ$10)+SUM(BY116/12*3*$E116*$F116*$H116*$K116*BZ$10)</f>
        <v>0</v>
      </c>
      <c r="CA116" s="21"/>
      <c r="CB116" s="19">
        <f>SUM(CA116/12*9*$D116*$F116*$H116*$K116*CB$10)+SUM(CA116/12*3*$E116*$F116*$H116*$K116*CB$10)</f>
        <v>0</v>
      </c>
      <c r="CC116" s="21">
        <v>0</v>
      </c>
      <c r="CD116" s="19">
        <f t="shared" ref="CD116" si="804">SUM(CC116/12*9*$D116*$F116*$H116*$K116*CD$10)+SUM(CC116/12*3*$E116*$F116*$H116*$K116*CD$10)</f>
        <v>0</v>
      </c>
      <c r="CE116" s="21">
        <v>0</v>
      </c>
      <c r="CF116" s="19">
        <f>SUM(CE116/12*9*$D116*$F116*$H116*$K116*CF$10)+SUM(CE116/12*3*$E116*$F116*$H116*$K116*CF$10)</f>
        <v>0</v>
      </c>
      <c r="CG116" s="21">
        <v>0</v>
      </c>
      <c r="CH116" s="19">
        <f>SUM(CG116/12*9*$D116*$F116*$H116*$J116*CH$10)+SUM(CG116/12*3*$E116*$F116*$H116*$J116*CH$10)</f>
        <v>0</v>
      </c>
      <c r="CI116" s="21"/>
      <c r="CJ116" s="19">
        <f>SUM(CI116/12*9*$D116*$F116*$H116*$J116*CJ$10)+SUM(CI116/12*3*$E116*$F116*$H116*$J116*CJ$10)</f>
        <v>0</v>
      </c>
      <c r="CK116" s="21">
        <v>0</v>
      </c>
      <c r="CL116" s="19">
        <f>SUM(CK116/12*9*$D116*$F116*$H116*$J116*CL$10)+SUM(CK116/12*3*$E116*$F116*$H116*$J116*CL$10)</f>
        <v>0</v>
      </c>
      <c r="CM116" s="21"/>
      <c r="CN116" s="19">
        <f>SUM(CM116/12*9*$D116*$F116*$H116*$K116*CN$10)+SUM(CM116/12*3*$E116*$F116*$H116*$K116*CN$10)</f>
        <v>0</v>
      </c>
      <c r="CO116" s="21">
        <v>0</v>
      </c>
      <c r="CP116" s="19">
        <f>SUM(CO116/12*9*$D116*$F116*$H116*$K116*CP$10)+SUM(CO116/12*3*$E116*$F116*$H116*$K116*CP$10)</f>
        <v>0</v>
      </c>
      <c r="CQ116" s="21">
        <v>0</v>
      </c>
      <c r="CR116" s="19">
        <f>SUM(CQ116/12*9*$D116*$F116*$H116*$M116*CR$10)+SUM(CQ116/12*3*$E116*$F116*$H116*$M116*CR$10)</f>
        <v>0</v>
      </c>
      <c r="CS116" s="21">
        <v>0</v>
      </c>
      <c r="CT116" s="19">
        <f>SUM(CS116/12*9*$D116*$F116*$H116*$L116*CT$10)+SUM(CS116/12*3*$E116*$F116*$H116*$L116*CT$10)</f>
        <v>0</v>
      </c>
      <c r="CU116" s="19"/>
      <c r="CV116" s="19"/>
      <c r="CW116" s="19"/>
      <c r="CX116" s="19"/>
      <c r="CY116" s="55">
        <f>SUM(AD116,R116,T116,AB116,N116,V116,P116,BF116,BT116,CG116,CK116,BH116,CI116,AF116,AZ116,BB116,AH116,BD116,BR116,AJ116,X116,CO116,BJ116,CM116,BL116,BY116,CC116,BV116,CA116,AL116,AN116,AP116,AR116,AT116,AX116,AV116,BP116,CS116,CQ116,CE116,Z116,BN116)</f>
        <v>0</v>
      </c>
      <c r="CZ116" s="55">
        <f>SUM(AE116,S116,U116,AC116,O116,W116,Q116,BG116,BU116,CH116,CL116,BI116,CJ116,AG116,BA116,BC116,AI116,BE116,BS116,AK116,Y116,CP116,BK116,CN116,BM116,BZ116,CD116,BW116,CB116,AM116,AO116,AQ116,AS116,AU116,AY116,AW116,BQ116,CT116,CR116,CF116,AA116,BO116)</f>
        <v>0</v>
      </c>
      <c r="DF116" s="33"/>
    </row>
    <row r="117" spans="1:110" x14ac:dyDescent="0.25">
      <c r="A117" s="71">
        <v>29</v>
      </c>
      <c r="B117" s="71"/>
      <c r="C117" s="79" t="s">
        <v>224</v>
      </c>
      <c r="D117" s="81"/>
      <c r="E117" s="81">
        <v>9959</v>
      </c>
      <c r="F117" s="82">
        <v>1.25</v>
      </c>
      <c r="G117" s="82"/>
      <c r="H117" s="87"/>
      <c r="I117" s="88"/>
      <c r="J117" s="81"/>
      <c r="K117" s="81"/>
      <c r="L117" s="81"/>
      <c r="M117" s="85">
        <v>2.57</v>
      </c>
      <c r="N117" s="89">
        <f t="shared" ref="N117:BY117" si="805">SUM(N118:N121)</f>
        <v>107</v>
      </c>
      <c r="O117" s="89">
        <f t="shared" si="805"/>
        <v>2421348.5904999999</v>
      </c>
      <c r="P117" s="89">
        <f t="shared" si="805"/>
        <v>12</v>
      </c>
      <c r="Q117" s="89">
        <f t="shared" si="805"/>
        <v>174366.99</v>
      </c>
      <c r="R117" s="89">
        <f t="shared" si="805"/>
        <v>0</v>
      </c>
      <c r="S117" s="89">
        <f t="shared" si="805"/>
        <v>0</v>
      </c>
      <c r="T117" s="89">
        <f t="shared" si="805"/>
        <v>221</v>
      </c>
      <c r="U117" s="89">
        <f t="shared" si="805"/>
        <v>3686201.2004999998</v>
      </c>
      <c r="V117" s="89">
        <f t="shared" si="805"/>
        <v>0</v>
      </c>
      <c r="W117" s="89">
        <f t="shared" si="805"/>
        <v>0</v>
      </c>
      <c r="X117" s="89">
        <f t="shared" si="805"/>
        <v>19</v>
      </c>
      <c r="Y117" s="89">
        <f t="shared" si="805"/>
        <v>276081.0675</v>
      </c>
      <c r="Z117" s="89">
        <f t="shared" si="805"/>
        <v>0</v>
      </c>
      <c r="AA117" s="89">
        <f t="shared" si="805"/>
        <v>0</v>
      </c>
      <c r="AB117" s="89">
        <f t="shared" si="805"/>
        <v>0</v>
      </c>
      <c r="AC117" s="89">
        <f t="shared" si="805"/>
        <v>0</v>
      </c>
      <c r="AD117" s="89">
        <f t="shared" si="805"/>
        <v>0</v>
      </c>
      <c r="AE117" s="89">
        <f t="shared" si="805"/>
        <v>0</v>
      </c>
      <c r="AF117" s="89">
        <f t="shared" si="805"/>
        <v>77</v>
      </c>
      <c r="AG117" s="89">
        <f t="shared" si="805"/>
        <v>1156634.3670000001</v>
      </c>
      <c r="AH117" s="89">
        <f t="shared" si="805"/>
        <v>0</v>
      </c>
      <c r="AI117" s="89">
        <f t="shared" si="805"/>
        <v>0</v>
      </c>
      <c r="AJ117" s="89">
        <f t="shared" si="805"/>
        <v>0</v>
      </c>
      <c r="AK117" s="89">
        <f t="shared" si="805"/>
        <v>0</v>
      </c>
      <c r="AL117" s="89">
        <f t="shared" si="805"/>
        <v>5</v>
      </c>
      <c r="AM117" s="89">
        <f t="shared" si="805"/>
        <v>87183.494999999995</v>
      </c>
      <c r="AN117" s="89">
        <f t="shared" si="805"/>
        <v>0</v>
      </c>
      <c r="AO117" s="89">
        <f t="shared" si="805"/>
        <v>0</v>
      </c>
      <c r="AP117" s="89">
        <f t="shared" si="805"/>
        <v>0</v>
      </c>
      <c r="AQ117" s="89">
        <f t="shared" si="805"/>
        <v>0</v>
      </c>
      <c r="AR117" s="89">
        <f t="shared" si="805"/>
        <v>140</v>
      </c>
      <c r="AS117" s="89">
        <f t="shared" si="805"/>
        <v>2534963.9070000001</v>
      </c>
      <c r="AT117" s="89">
        <f t="shared" si="805"/>
        <v>0</v>
      </c>
      <c r="AU117" s="89">
        <f t="shared" si="805"/>
        <v>0</v>
      </c>
      <c r="AV117" s="89">
        <f t="shared" si="805"/>
        <v>91</v>
      </c>
      <c r="AW117" s="89">
        <f t="shared" si="805"/>
        <v>1593216.0972</v>
      </c>
      <c r="AX117" s="89">
        <f t="shared" si="805"/>
        <v>0</v>
      </c>
      <c r="AY117" s="89">
        <f t="shared" si="805"/>
        <v>0</v>
      </c>
      <c r="AZ117" s="89">
        <f t="shared" si="805"/>
        <v>70</v>
      </c>
      <c r="BA117" s="89">
        <f t="shared" si="805"/>
        <v>1017140.775</v>
      </c>
      <c r="BB117" s="89">
        <f t="shared" si="805"/>
        <v>0</v>
      </c>
      <c r="BC117" s="89">
        <f t="shared" si="805"/>
        <v>0</v>
      </c>
      <c r="BD117" s="89">
        <f t="shared" si="805"/>
        <v>0</v>
      </c>
      <c r="BE117" s="89">
        <f t="shared" si="805"/>
        <v>0</v>
      </c>
      <c r="BF117" s="89">
        <f t="shared" si="805"/>
        <v>81</v>
      </c>
      <c r="BG117" s="89">
        <f t="shared" si="805"/>
        <v>1176977.1824999999</v>
      </c>
      <c r="BH117" s="89">
        <f t="shared" si="805"/>
        <v>0</v>
      </c>
      <c r="BI117" s="89">
        <f t="shared" si="805"/>
        <v>0</v>
      </c>
      <c r="BJ117" s="89">
        <f t="shared" si="805"/>
        <v>0</v>
      </c>
      <c r="BK117" s="89">
        <f t="shared" si="805"/>
        <v>0</v>
      </c>
      <c r="BL117" s="89">
        <f t="shared" si="805"/>
        <v>53</v>
      </c>
      <c r="BM117" s="89">
        <f t="shared" si="805"/>
        <v>950050.99979999987</v>
      </c>
      <c r="BN117" s="89">
        <f t="shared" si="805"/>
        <v>0</v>
      </c>
      <c r="BO117" s="89">
        <f t="shared" si="805"/>
        <v>0</v>
      </c>
      <c r="BP117" s="89">
        <f t="shared" si="805"/>
        <v>90</v>
      </c>
      <c r="BQ117" s="89">
        <f t="shared" si="805"/>
        <v>1569302.91</v>
      </c>
      <c r="BR117" s="89">
        <f t="shared" si="805"/>
        <v>0</v>
      </c>
      <c r="BS117" s="89">
        <f t="shared" si="805"/>
        <v>0</v>
      </c>
      <c r="BT117" s="89">
        <f t="shared" si="805"/>
        <v>0</v>
      </c>
      <c r="BU117" s="89">
        <f t="shared" si="805"/>
        <v>0</v>
      </c>
      <c r="BV117" s="89">
        <f t="shared" si="805"/>
        <v>180</v>
      </c>
      <c r="BW117" s="89">
        <f t="shared" si="805"/>
        <v>3138605.82</v>
      </c>
      <c r="BX117" s="50">
        <v>17.142857142857142</v>
      </c>
      <c r="BY117" s="89">
        <f t="shared" si="805"/>
        <v>11</v>
      </c>
      <c r="BZ117" s="89">
        <f t="shared" ref="BZ117:CZ117" si="806">SUM(BZ118:BZ121)</f>
        <v>191803.68899999998</v>
      </c>
      <c r="CA117" s="89">
        <f t="shared" si="806"/>
        <v>20</v>
      </c>
      <c r="CB117" s="89">
        <f t="shared" si="806"/>
        <v>348733.98</v>
      </c>
      <c r="CC117" s="89">
        <f t="shared" si="806"/>
        <v>194</v>
      </c>
      <c r="CD117" s="89">
        <f t="shared" si="806"/>
        <v>3777287.1947999997</v>
      </c>
      <c r="CE117" s="89">
        <f t="shared" si="806"/>
        <v>44</v>
      </c>
      <c r="CF117" s="89">
        <f t="shared" si="806"/>
        <v>780167.73239999998</v>
      </c>
      <c r="CG117" s="89">
        <f t="shared" si="806"/>
        <v>25</v>
      </c>
      <c r="CH117" s="89">
        <f t="shared" si="806"/>
        <v>363264.5625</v>
      </c>
      <c r="CI117" s="89">
        <f t="shared" si="806"/>
        <v>92</v>
      </c>
      <c r="CJ117" s="89">
        <f t="shared" si="806"/>
        <v>1353004.8105000001</v>
      </c>
      <c r="CK117" s="89">
        <f t="shared" si="806"/>
        <v>42</v>
      </c>
      <c r="CL117" s="89">
        <f t="shared" si="806"/>
        <v>615681.53849999991</v>
      </c>
      <c r="CM117" s="89">
        <f t="shared" si="806"/>
        <v>47</v>
      </c>
      <c r="CN117" s="89">
        <f t="shared" si="806"/>
        <v>819524.853</v>
      </c>
      <c r="CO117" s="89">
        <f t="shared" si="806"/>
        <v>5</v>
      </c>
      <c r="CP117" s="89">
        <f t="shared" si="806"/>
        <v>87183.494999999995</v>
      </c>
      <c r="CQ117" s="89">
        <f t="shared" si="806"/>
        <v>0</v>
      </c>
      <c r="CR117" s="89">
        <f t="shared" si="806"/>
        <v>0</v>
      </c>
      <c r="CS117" s="89">
        <f t="shared" si="806"/>
        <v>78</v>
      </c>
      <c r="CT117" s="89">
        <f t="shared" si="806"/>
        <v>1805321.0857500001</v>
      </c>
      <c r="CU117" s="89"/>
      <c r="CV117" s="89"/>
      <c r="CW117" s="89"/>
      <c r="CX117" s="89"/>
      <c r="CY117" s="89">
        <f t="shared" si="806"/>
        <v>1704</v>
      </c>
      <c r="CZ117" s="89">
        <f t="shared" si="806"/>
        <v>29924046.343449999</v>
      </c>
      <c r="DF117" s="33"/>
    </row>
    <row r="118" spans="1:110" ht="30" x14ac:dyDescent="0.25">
      <c r="A118" s="28"/>
      <c r="B118" s="28">
        <v>77</v>
      </c>
      <c r="C118" s="15" t="s">
        <v>225</v>
      </c>
      <c r="D118" s="16">
        <f>D116</f>
        <v>9860</v>
      </c>
      <c r="E118" s="16">
        <v>9959</v>
      </c>
      <c r="F118" s="17">
        <v>1.44</v>
      </c>
      <c r="G118" s="17"/>
      <c r="H118" s="29">
        <v>1</v>
      </c>
      <c r="I118" s="30"/>
      <c r="J118" s="16">
        <v>1.4</v>
      </c>
      <c r="K118" s="16">
        <v>1.68</v>
      </c>
      <c r="L118" s="16">
        <v>2.23</v>
      </c>
      <c r="M118" s="18">
        <v>2.57</v>
      </c>
      <c r="N118" s="21">
        <v>26</v>
      </c>
      <c r="O118" s="19">
        <f t="shared" ref="O118:O121" si="807">SUM(N118/12*9*$D118*$F118*$H118*$J118*O$10)+SUM(N118/12*3*$E118*$F118*$H118*$J118*O$10)</f>
        <v>518119.05599999992</v>
      </c>
      <c r="P118" s="21">
        <v>0</v>
      </c>
      <c r="Q118" s="19">
        <f t="shared" ref="Q118:Q121" si="808">SUM(P118/12*9*$D118*$F118*$H118*$J118*Q$10)+SUM(P118/12*3*$E118*$F118*$H118*$J118*Q$10)</f>
        <v>0</v>
      </c>
      <c r="R118" s="20"/>
      <c r="S118" s="19">
        <f t="shared" ref="S118:S121" si="809">SUM(R118/12*9*$D118*$F118*$H118*$J118*S$10)+SUM(R118/12*3*$E118*$F118*$H118*$J118*S$10)</f>
        <v>0</v>
      </c>
      <c r="T118" s="21">
        <v>88</v>
      </c>
      <c r="U118" s="19">
        <f t="shared" ref="U118:U121" si="810">SUM(T118/12*9*$D118*$F118*$H118*$J118*U$10)+SUM(T118/12*3*$E118*$F118*$H118*$J118*U$10)</f>
        <v>1753633.7279999999</v>
      </c>
      <c r="V118" s="21">
        <v>0</v>
      </c>
      <c r="W118" s="19">
        <f t="shared" ref="W118:W121" si="811">SUM(V118/12*9*$D118*$F118*$H118*$J118*W$10)+SUM(V118/12*3*$E118*$F118*$H118*$J118*W$10)</f>
        <v>0</v>
      </c>
      <c r="X118" s="21">
        <v>0</v>
      </c>
      <c r="Y118" s="19">
        <f t="shared" ref="Y118:Y121" si="812">SUM(X118/12*9*$D118*$F118*$H118*$J118*Y$10)+SUM(X118/12*3*$E118*$F118*$H118*$J118*Y$10)</f>
        <v>0</v>
      </c>
      <c r="Z118" s="21"/>
      <c r="AA118" s="19">
        <f t="shared" ref="AA118:AA121" si="813">SUM(Z118/12*9*$D118*$F118*$H118*$J118*AA$10)+SUM(Z118/12*3*$E118*$F118*$H118*$J118*AA$10)</f>
        <v>0</v>
      </c>
      <c r="AB118" s="21">
        <v>0</v>
      </c>
      <c r="AC118" s="19">
        <f t="shared" ref="AC118:AC121" si="814">SUM(AB118/12*9*$D118*$F118*$H118*$J118*AC$10)+SUM(AB118/12*3*$E118*$F118*$H118*$J118*AC$10)</f>
        <v>0</v>
      </c>
      <c r="AD118" s="20"/>
      <c r="AE118" s="19">
        <f t="shared" ref="AE118:AE121" si="815">SUM(AD118/12*9*$D118*$F118*$H118*$J118*AE$10)+SUM(AD118/12*3*$E118*$F118*$H118*$J118*AE$10)</f>
        <v>0</v>
      </c>
      <c r="AF118" s="21">
        <v>7</v>
      </c>
      <c r="AG118" s="19">
        <f t="shared" ref="AG118:AG121" si="816">SUM(AF118/12*9*$D118*$F118*$H118*$J118*AG$10)+SUM(AF118/12*3*$E118*$F118*$H118*$J118*AG$10)</f>
        <v>139493.59199999998</v>
      </c>
      <c r="AH118" s="21">
        <v>0</v>
      </c>
      <c r="AI118" s="19">
        <f t="shared" ref="AI118:AI121" si="817">SUM(AH118/12*9*$D118*$F118*$H118*$J118*AI$10)+SUM(AH118/12*3*$E118*$F118*$H118*$J118*AI$10)</f>
        <v>0</v>
      </c>
      <c r="AJ118" s="21"/>
      <c r="AK118" s="19">
        <f t="shared" ref="AK118:AK121" si="818">SUM(AJ118/12*9*$D118*$F118*$H118*$J118*AK$10)+SUM(AJ118/12*3*$E118*$F118*$H118*$J118*AK$10)</f>
        <v>0</v>
      </c>
      <c r="AL118" s="21">
        <v>0</v>
      </c>
      <c r="AM118" s="19">
        <f t="shared" ref="AM118:AM121" si="819">SUM(AL118/12*9*$D118*$F118*$H118*$K118*AM$10)+SUM(AL118/12*3*$E118*$F118*$H118*$K118*AM$10)</f>
        <v>0</v>
      </c>
      <c r="AN118" s="21">
        <v>0</v>
      </c>
      <c r="AO118" s="19">
        <f t="shared" ref="AO118:AO121" si="820">SUM(AN118/12*9*$D118*$F118*$H118*$K118*AO$10)+SUM(AN118/12*3*$E118*$F118*$H118*$K118*AO$10)</f>
        <v>0</v>
      </c>
      <c r="AP118" s="21">
        <v>0</v>
      </c>
      <c r="AQ118" s="19">
        <f t="shared" ref="AQ118:AQ121" si="821">SUM(AP118/12*9*$D118*$F118*$H118*$K118*AQ$10)+SUM(AP118/12*3*$E118*$F118*$H118*$K118*AQ$10)</f>
        <v>0</v>
      </c>
      <c r="AR118" s="31">
        <v>3</v>
      </c>
      <c r="AS118" s="19">
        <f t="shared" ref="AS118:AS121" si="822">SUM(AR118/12*9*$D118*$F118*$H118*$K118*AS$10)+SUM(AR118/12*3*$E118*$F118*$H118*$K118*AS$10)</f>
        <v>71739.561600000001</v>
      </c>
      <c r="AT118" s="21">
        <v>0</v>
      </c>
      <c r="AU118" s="19">
        <f t="shared" ref="AU118:AU121" si="823">SUM(AT118/12*9*$D118*$F118*$H118*$K118*AU$10)+SUM(AT118/12*3*$E118*$F118*$H118*$K118*AU$10)</f>
        <v>0</v>
      </c>
      <c r="AV118" s="31">
        <v>1</v>
      </c>
      <c r="AW118" s="19">
        <f t="shared" ref="AW118:AW121" si="824">SUM(AV118/12*9*$D118*$F118*$H118*$K118*AW$10)+SUM(AV118/12*3*$E118*$F118*$H118*$K118*AW$10)</f>
        <v>23913.187199999997</v>
      </c>
      <c r="AX118" s="21">
        <v>0</v>
      </c>
      <c r="AY118" s="19">
        <f t="shared" ref="AY118:AY121" si="825">SUM(AX118/12*9*$D118*$F118*$H118*$K118*AY$10)+SUM(AX118/12*3*$E118*$F118*$H118*$K118*AY$10)</f>
        <v>0</v>
      </c>
      <c r="AZ118" s="21">
        <v>0</v>
      </c>
      <c r="BA118" s="19">
        <f t="shared" ref="BA118:BA121" si="826">SUM(AZ118/12*9*$D118*$F118*$H118*$J118*BA$10)+SUM(AZ118/12*3*$E118*$F118*$H118*$J118*BA$10)</f>
        <v>0</v>
      </c>
      <c r="BB118" s="21"/>
      <c r="BC118" s="19">
        <f t="shared" ref="BC118:BC121" si="827">SUM(BB118/12*9*$D118*$F118*$H118*$J118*BC$10)+SUM(BB118/12*3*$E118*$F118*$H118*$J118*BC$10)</f>
        <v>0</v>
      </c>
      <c r="BD118" s="21"/>
      <c r="BE118" s="19">
        <f t="shared" ref="BE118:BE121" si="828">SUM(BD118/12*9*$D118*$F118*$H118*$J118*BE$10)+SUM(BD118/12*3*$E118*$F118*$H118*$J118*BE$10)</f>
        <v>0</v>
      </c>
      <c r="BF118" s="21">
        <v>0</v>
      </c>
      <c r="BG118" s="19">
        <f t="shared" ref="BG118:BG121" si="829">SUM(BF118/12*9*$D118*$F118*$H118*$J118*BG$10)+SUM(BF118/12*3*$E118*$F118*$H118*$J118*BG$10)</f>
        <v>0</v>
      </c>
      <c r="BH118" s="21">
        <v>0</v>
      </c>
      <c r="BI118" s="19">
        <f t="shared" ref="BI118:BI121" si="830">SUM(BH118/12*9*$D118*$F118*$H118*$J118*BI$10)+SUM(BH118/12*3*$E118*$F118*$H118*$J118*BI$10)</f>
        <v>0</v>
      </c>
      <c r="BJ118" s="21">
        <v>0</v>
      </c>
      <c r="BK118" s="19">
        <f t="shared" ref="BK118:BK121" si="831">SUM(BJ118/12*9*$D118*$F118*$H118*$K118*BK$10)+SUM(BJ118/12*3*$E118*$F118*$H118*$K118*BK$10)</f>
        <v>0</v>
      </c>
      <c r="BL118" s="21">
        <v>4</v>
      </c>
      <c r="BM118" s="19">
        <f t="shared" ref="BM118:BM121" si="832">SUM(BL118/12*9*$D118*$F118*$H118*$K118*BM$10)+SUM(BL118/12*3*$E118*$F118*$H118*$K118*BM$10)</f>
        <v>95652.748799999987</v>
      </c>
      <c r="BN118" s="21"/>
      <c r="BO118" s="19">
        <f t="shared" ref="BO118:BO121" si="833">SUM(BN118/12*9*$D118*$F118*$H118*$J118*BO$10)+SUM(BN118/12*3*$E118*$F118*$H118*$J118*BO$10)</f>
        <v>0</v>
      </c>
      <c r="BP118" s="21"/>
      <c r="BQ118" s="19">
        <f t="shared" ref="BQ118:BQ121" si="834">SUM(BP118/12*9*$D118*$F118*$H118*$K118*BQ$10)+SUM(BP118/12*3*$E118*$F118*$H118*$K118*BQ$10)</f>
        <v>0</v>
      </c>
      <c r="BR118" s="21">
        <v>0</v>
      </c>
      <c r="BS118" s="19">
        <f t="shared" ref="BS118:BS121" si="835">SUM(BR118/12*9*$D118*$F118*$H118*$J118*BS$10)+SUM(BR118/12*3*$E118*$F118*$H118*$J118*BS$10)</f>
        <v>0</v>
      </c>
      <c r="BT118" s="21">
        <v>0</v>
      </c>
      <c r="BU118" s="19">
        <f t="shared" ref="BU118:BU121" si="836">SUM(BT118/12*9*$D118*$F118*$H118*$J118*BU$10)+SUM(BT118/12*3*$E118*$F118*$H118*$J118*BU$10)</f>
        <v>0</v>
      </c>
      <c r="BV118" s="21">
        <v>0</v>
      </c>
      <c r="BW118" s="19">
        <f t="shared" ref="BW118:BW121" si="837">SUM(BV118/12*9*$D118*$F118*$H118*$K118*BW$10)+SUM(BV118/12*3*$E118*$F118*$H118*$K118*BW$10)</f>
        <v>0</v>
      </c>
      <c r="BX118" s="19">
        <v>0</v>
      </c>
      <c r="BY118" s="21">
        <v>0</v>
      </c>
      <c r="BZ118" s="19">
        <f t="shared" ref="BZ118:BZ121" si="838">SUM(BY118/12*9*$D118*$F118*$H118*$K118*BZ$10)+SUM(BY118/12*3*$E118*$F118*$H118*$K118*BZ$10)</f>
        <v>0</v>
      </c>
      <c r="CA118" s="21"/>
      <c r="CB118" s="19">
        <f t="shared" ref="CB118:CB121" si="839">SUM(CA118/12*9*$D118*$F118*$H118*$K118*CB$10)+SUM(CA118/12*3*$E118*$F118*$H118*$K118*CB$10)</f>
        <v>0</v>
      </c>
      <c r="CC118" s="31">
        <v>56</v>
      </c>
      <c r="CD118" s="19">
        <f t="shared" ref="CD118:CD121" si="840">SUM(CC118/12*9*$D118*$F118*$H118*$K118*CD$10)+SUM(CC118/12*3*$E118*$F118*$H118*$K118*CD$10)</f>
        <v>1339138.4831999997</v>
      </c>
      <c r="CE118" s="21">
        <v>2</v>
      </c>
      <c r="CF118" s="19">
        <f t="shared" ref="CF118:CF121" si="841">SUM(CE118/12*9*$D118*$F118*$H118*$K118*CF$10)+SUM(CE118/12*3*$E118*$F118*$H118*$K118*CF$10)</f>
        <v>47826.374399999993</v>
      </c>
      <c r="CG118" s="21">
        <v>0</v>
      </c>
      <c r="CH118" s="19">
        <f t="shared" ref="CH118:CH121" si="842">SUM(CG118/12*9*$D118*$F118*$H118*$J118*CH$10)+SUM(CG118/12*3*$E118*$F118*$H118*$J118*CH$10)</f>
        <v>0</v>
      </c>
      <c r="CI118" s="21">
        <v>3</v>
      </c>
      <c r="CJ118" s="19">
        <f t="shared" ref="CJ118:CJ121" si="843">SUM(CI118/12*9*$D118*$F118*$H118*$J118*CJ$10)+SUM(CI118/12*3*$E118*$F118*$H118*$J118*CJ$10)</f>
        <v>59782.967999999993</v>
      </c>
      <c r="CK118" s="21">
        <v>1</v>
      </c>
      <c r="CL118" s="19">
        <f t="shared" ref="CL118:CL121" si="844">SUM(CK118/12*9*$D118*$F118*$H118*$J118*CL$10)+SUM(CK118/12*3*$E118*$F118*$H118*$J118*CL$10)</f>
        <v>19927.655999999995</v>
      </c>
      <c r="CM118" s="21"/>
      <c r="CN118" s="19">
        <f t="shared" ref="CN118:CN121" si="845">SUM(CM118/12*9*$D118*$F118*$H118*$K118*CN$10)+SUM(CM118/12*3*$E118*$F118*$H118*$K118*CN$10)</f>
        <v>0</v>
      </c>
      <c r="CO118" s="21">
        <v>0</v>
      </c>
      <c r="CP118" s="19">
        <f t="shared" ref="CP118:CP121" si="846">SUM(CO118/12*9*$D118*$F118*$H118*$K118*CP$10)+SUM(CO118/12*3*$E118*$F118*$H118*$K118*CP$10)</f>
        <v>0</v>
      </c>
      <c r="CQ118" s="21"/>
      <c r="CR118" s="19">
        <f t="shared" ref="CR118:CR121" si="847">SUM(CQ118/12*9*$D118*$F118*$H118*$M118*CR$10)+SUM(CQ118/12*3*$E118*$F118*$H118*$M118*CR$10)</f>
        <v>0</v>
      </c>
      <c r="CS118" s="21">
        <v>0</v>
      </c>
      <c r="CT118" s="19">
        <f t="shared" ref="CT118:CT121" si="848">SUM(CS118/12*9*$D118*$F118*$H118*$L118*CT$10)+SUM(CS118/12*3*$E118*$F118*$H118*$L118*CT$10)</f>
        <v>0</v>
      </c>
      <c r="CU118" s="19"/>
      <c r="CV118" s="19"/>
      <c r="CW118" s="19"/>
      <c r="CX118" s="19"/>
      <c r="CY118" s="55">
        <f t="shared" ref="CY118:CZ121" si="849">SUM(AD118,R118,T118,AB118,N118,V118,P118,BF118,BT118,CG118,CK118,BH118,CI118,AF118,AZ118,BB118,AH118,BD118,BR118,AJ118,X118,CO118,BJ118,CM118,BL118,BY118,CC118,BV118,CA118,AL118,AN118,AP118,AR118,AT118,AX118,AV118,BP118,CS118,CQ118,CE118,Z118,BN118)</f>
        <v>191</v>
      </c>
      <c r="CZ118" s="55">
        <f t="shared" si="849"/>
        <v>4069227.3552000001</v>
      </c>
      <c r="DF118" s="33"/>
    </row>
    <row r="119" spans="1:110" ht="30" x14ac:dyDescent="0.25">
      <c r="A119" s="28"/>
      <c r="B119" s="28">
        <v>78</v>
      </c>
      <c r="C119" s="15" t="s">
        <v>226</v>
      </c>
      <c r="D119" s="16">
        <f t="shared" si="792"/>
        <v>9860</v>
      </c>
      <c r="E119" s="16">
        <v>9959</v>
      </c>
      <c r="F119" s="17">
        <v>1.69</v>
      </c>
      <c r="G119" s="17"/>
      <c r="H119" s="29">
        <v>1</v>
      </c>
      <c r="I119" s="30"/>
      <c r="J119" s="16">
        <v>1.4</v>
      </c>
      <c r="K119" s="16">
        <v>1.68</v>
      </c>
      <c r="L119" s="16">
        <v>2.23</v>
      </c>
      <c r="M119" s="18">
        <v>2.57</v>
      </c>
      <c r="N119" s="21">
        <v>1</v>
      </c>
      <c r="O119" s="19">
        <f t="shared" si="807"/>
        <v>23387.318499999994</v>
      </c>
      <c r="P119" s="21">
        <v>0</v>
      </c>
      <c r="Q119" s="19">
        <f t="shared" si="808"/>
        <v>0</v>
      </c>
      <c r="R119" s="20"/>
      <c r="S119" s="19">
        <f t="shared" si="809"/>
        <v>0</v>
      </c>
      <c r="T119" s="21"/>
      <c r="U119" s="19">
        <f t="shared" si="810"/>
        <v>0</v>
      </c>
      <c r="V119" s="21">
        <v>0</v>
      </c>
      <c r="W119" s="19">
        <f t="shared" si="811"/>
        <v>0</v>
      </c>
      <c r="X119" s="21">
        <v>0</v>
      </c>
      <c r="Y119" s="19">
        <f t="shared" si="812"/>
        <v>0</v>
      </c>
      <c r="Z119" s="21"/>
      <c r="AA119" s="19">
        <f t="shared" si="813"/>
        <v>0</v>
      </c>
      <c r="AB119" s="21">
        <v>0</v>
      </c>
      <c r="AC119" s="19">
        <f t="shared" si="814"/>
        <v>0</v>
      </c>
      <c r="AD119" s="20"/>
      <c r="AE119" s="19">
        <f t="shared" si="815"/>
        <v>0</v>
      </c>
      <c r="AF119" s="21"/>
      <c r="AG119" s="19">
        <f t="shared" si="816"/>
        <v>0</v>
      </c>
      <c r="AH119" s="21">
        <v>0</v>
      </c>
      <c r="AI119" s="19">
        <f t="shared" si="817"/>
        <v>0</v>
      </c>
      <c r="AJ119" s="21"/>
      <c r="AK119" s="19">
        <f t="shared" si="818"/>
        <v>0</v>
      </c>
      <c r="AL119" s="21">
        <v>0</v>
      </c>
      <c r="AM119" s="19">
        <f t="shared" si="819"/>
        <v>0</v>
      </c>
      <c r="AN119" s="21">
        <v>0</v>
      </c>
      <c r="AO119" s="19">
        <f t="shared" si="820"/>
        <v>0</v>
      </c>
      <c r="AP119" s="21">
        <v>0</v>
      </c>
      <c r="AQ119" s="19">
        <f t="shared" si="821"/>
        <v>0</v>
      </c>
      <c r="AR119" s="31">
        <v>7</v>
      </c>
      <c r="AS119" s="19">
        <f t="shared" si="822"/>
        <v>196453.47539999997</v>
      </c>
      <c r="AT119" s="21">
        <v>0</v>
      </c>
      <c r="AU119" s="19">
        <f t="shared" si="823"/>
        <v>0</v>
      </c>
      <c r="AV119" s="21">
        <v>0</v>
      </c>
      <c r="AW119" s="19">
        <f t="shared" si="824"/>
        <v>0</v>
      </c>
      <c r="AX119" s="21">
        <v>0</v>
      </c>
      <c r="AY119" s="19">
        <f t="shared" si="825"/>
        <v>0</v>
      </c>
      <c r="AZ119" s="21">
        <v>0</v>
      </c>
      <c r="BA119" s="19">
        <f t="shared" si="826"/>
        <v>0</v>
      </c>
      <c r="BB119" s="21"/>
      <c r="BC119" s="19">
        <f t="shared" si="827"/>
        <v>0</v>
      </c>
      <c r="BD119" s="21"/>
      <c r="BE119" s="19">
        <f t="shared" si="828"/>
        <v>0</v>
      </c>
      <c r="BF119" s="21">
        <v>0</v>
      </c>
      <c r="BG119" s="19">
        <f t="shared" si="829"/>
        <v>0</v>
      </c>
      <c r="BH119" s="21">
        <v>0</v>
      </c>
      <c r="BI119" s="19">
        <f t="shared" si="830"/>
        <v>0</v>
      </c>
      <c r="BJ119" s="21">
        <v>0</v>
      </c>
      <c r="BK119" s="19">
        <f t="shared" si="831"/>
        <v>0</v>
      </c>
      <c r="BL119" s="21"/>
      <c r="BM119" s="19">
        <f t="shared" si="832"/>
        <v>0</v>
      </c>
      <c r="BN119" s="21"/>
      <c r="BO119" s="19">
        <f t="shared" si="833"/>
        <v>0</v>
      </c>
      <c r="BP119" s="21"/>
      <c r="BQ119" s="19">
        <f t="shared" si="834"/>
        <v>0</v>
      </c>
      <c r="BR119" s="21">
        <v>0</v>
      </c>
      <c r="BS119" s="19">
        <f t="shared" si="835"/>
        <v>0</v>
      </c>
      <c r="BT119" s="21">
        <v>0</v>
      </c>
      <c r="BU119" s="19">
        <f t="shared" si="836"/>
        <v>0</v>
      </c>
      <c r="BV119" s="21">
        <v>0</v>
      </c>
      <c r="BW119" s="19">
        <f t="shared" si="837"/>
        <v>0</v>
      </c>
      <c r="BX119" s="19">
        <v>0</v>
      </c>
      <c r="BY119" s="21">
        <v>0</v>
      </c>
      <c r="BZ119" s="19">
        <f t="shared" si="838"/>
        <v>0</v>
      </c>
      <c r="CA119" s="21"/>
      <c r="CB119" s="19">
        <f t="shared" si="839"/>
        <v>0</v>
      </c>
      <c r="CC119" s="21">
        <v>3</v>
      </c>
      <c r="CD119" s="19">
        <f t="shared" si="840"/>
        <v>84194.346600000004</v>
      </c>
      <c r="CE119" s="21">
        <v>0</v>
      </c>
      <c r="CF119" s="19">
        <f t="shared" si="841"/>
        <v>0</v>
      </c>
      <c r="CG119" s="21">
        <v>0</v>
      </c>
      <c r="CH119" s="19">
        <f t="shared" si="842"/>
        <v>0</v>
      </c>
      <c r="CI119" s="21"/>
      <c r="CJ119" s="19">
        <f t="shared" si="843"/>
        <v>0</v>
      </c>
      <c r="CK119" s="21"/>
      <c r="CL119" s="19">
        <f t="shared" si="844"/>
        <v>0</v>
      </c>
      <c r="CM119" s="21"/>
      <c r="CN119" s="19">
        <f t="shared" si="845"/>
        <v>0</v>
      </c>
      <c r="CO119" s="21">
        <v>0</v>
      </c>
      <c r="CP119" s="19">
        <f t="shared" si="846"/>
        <v>0</v>
      </c>
      <c r="CQ119" s="21">
        <v>0</v>
      </c>
      <c r="CR119" s="19">
        <f t="shared" si="847"/>
        <v>0</v>
      </c>
      <c r="CS119" s="21">
        <v>0</v>
      </c>
      <c r="CT119" s="19">
        <f t="shared" si="848"/>
        <v>0</v>
      </c>
      <c r="CU119" s="19"/>
      <c r="CV119" s="19"/>
      <c r="CW119" s="19"/>
      <c r="CX119" s="19"/>
      <c r="CY119" s="55">
        <f t="shared" si="849"/>
        <v>11</v>
      </c>
      <c r="CZ119" s="55">
        <f t="shared" si="849"/>
        <v>304035.14049999998</v>
      </c>
      <c r="DF119" s="33"/>
    </row>
    <row r="120" spans="1:110" ht="30" x14ac:dyDescent="0.25">
      <c r="A120" s="28"/>
      <c r="B120" s="28">
        <v>79</v>
      </c>
      <c r="C120" s="15" t="s">
        <v>227</v>
      </c>
      <c r="D120" s="16">
        <f t="shared" si="792"/>
        <v>9860</v>
      </c>
      <c r="E120" s="16">
        <v>9959</v>
      </c>
      <c r="F120" s="17">
        <v>2.4900000000000002</v>
      </c>
      <c r="G120" s="17"/>
      <c r="H120" s="29">
        <v>1</v>
      </c>
      <c r="I120" s="30"/>
      <c r="J120" s="16">
        <v>1.4</v>
      </c>
      <c r="K120" s="16">
        <v>1.68</v>
      </c>
      <c r="L120" s="16">
        <v>2.23</v>
      </c>
      <c r="M120" s="18">
        <v>2.57</v>
      </c>
      <c r="N120" s="21">
        <v>36</v>
      </c>
      <c r="O120" s="19">
        <f t="shared" si="807"/>
        <v>1240496.5860000001</v>
      </c>
      <c r="P120" s="21">
        <v>0</v>
      </c>
      <c r="Q120" s="19">
        <f t="shared" si="808"/>
        <v>0</v>
      </c>
      <c r="R120" s="20"/>
      <c r="S120" s="19">
        <f t="shared" si="809"/>
        <v>0</v>
      </c>
      <c r="T120" s="21"/>
      <c r="U120" s="19">
        <f t="shared" si="810"/>
        <v>0</v>
      </c>
      <c r="V120" s="21">
        <v>0</v>
      </c>
      <c r="W120" s="19">
        <f t="shared" si="811"/>
        <v>0</v>
      </c>
      <c r="X120" s="21">
        <v>0</v>
      </c>
      <c r="Y120" s="19">
        <f t="shared" si="812"/>
        <v>0</v>
      </c>
      <c r="Z120" s="21"/>
      <c r="AA120" s="19">
        <f t="shared" si="813"/>
        <v>0</v>
      </c>
      <c r="AB120" s="21">
        <v>0</v>
      </c>
      <c r="AC120" s="19">
        <f t="shared" si="814"/>
        <v>0</v>
      </c>
      <c r="AD120" s="20"/>
      <c r="AE120" s="19">
        <f t="shared" si="815"/>
        <v>0</v>
      </c>
      <c r="AF120" s="21"/>
      <c r="AG120" s="19">
        <f t="shared" si="816"/>
        <v>0</v>
      </c>
      <c r="AH120" s="21">
        <v>0</v>
      </c>
      <c r="AI120" s="19">
        <f t="shared" si="817"/>
        <v>0</v>
      </c>
      <c r="AJ120" s="21"/>
      <c r="AK120" s="19">
        <f t="shared" si="818"/>
        <v>0</v>
      </c>
      <c r="AL120" s="21">
        <v>0</v>
      </c>
      <c r="AM120" s="19">
        <f t="shared" si="819"/>
        <v>0</v>
      </c>
      <c r="AN120" s="21">
        <v>0</v>
      </c>
      <c r="AO120" s="19">
        <f t="shared" si="820"/>
        <v>0</v>
      </c>
      <c r="AP120" s="21">
        <v>0</v>
      </c>
      <c r="AQ120" s="19">
        <f t="shared" si="821"/>
        <v>0</v>
      </c>
      <c r="AR120" s="21"/>
      <c r="AS120" s="19">
        <f t="shared" si="822"/>
        <v>0</v>
      </c>
      <c r="AT120" s="21">
        <v>0</v>
      </c>
      <c r="AU120" s="19">
        <f t="shared" si="823"/>
        <v>0</v>
      </c>
      <c r="AV120" s="21">
        <v>0</v>
      </c>
      <c r="AW120" s="19">
        <f t="shared" si="824"/>
        <v>0</v>
      </c>
      <c r="AX120" s="21">
        <v>0</v>
      </c>
      <c r="AY120" s="19">
        <f t="shared" si="825"/>
        <v>0</v>
      </c>
      <c r="AZ120" s="21">
        <v>0</v>
      </c>
      <c r="BA120" s="19">
        <f t="shared" si="826"/>
        <v>0</v>
      </c>
      <c r="BB120" s="21"/>
      <c r="BC120" s="19">
        <f t="shared" si="827"/>
        <v>0</v>
      </c>
      <c r="BD120" s="21"/>
      <c r="BE120" s="19">
        <f t="shared" si="828"/>
        <v>0</v>
      </c>
      <c r="BF120" s="21">
        <v>0</v>
      </c>
      <c r="BG120" s="19">
        <f t="shared" si="829"/>
        <v>0</v>
      </c>
      <c r="BH120" s="21">
        <v>0</v>
      </c>
      <c r="BI120" s="19">
        <f t="shared" si="830"/>
        <v>0</v>
      </c>
      <c r="BJ120" s="21">
        <v>0</v>
      </c>
      <c r="BK120" s="19">
        <f t="shared" si="831"/>
        <v>0</v>
      </c>
      <c r="BL120" s="21"/>
      <c r="BM120" s="19">
        <f t="shared" si="832"/>
        <v>0</v>
      </c>
      <c r="BN120" s="21"/>
      <c r="BO120" s="19">
        <f t="shared" si="833"/>
        <v>0</v>
      </c>
      <c r="BP120" s="21"/>
      <c r="BQ120" s="19">
        <f t="shared" si="834"/>
        <v>0</v>
      </c>
      <c r="BR120" s="21">
        <v>0</v>
      </c>
      <c r="BS120" s="19">
        <f t="shared" si="835"/>
        <v>0</v>
      </c>
      <c r="BT120" s="21">
        <v>0</v>
      </c>
      <c r="BU120" s="19">
        <f t="shared" si="836"/>
        <v>0</v>
      </c>
      <c r="BV120" s="21">
        <v>0</v>
      </c>
      <c r="BW120" s="19">
        <f t="shared" si="837"/>
        <v>0</v>
      </c>
      <c r="BX120" s="19">
        <v>0</v>
      </c>
      <c r="BY120" s="21">
        <v>0</v>
      </c>
      <c r="BZ120" s="19">
        <f t="shared" si="838"/>
        <v>0</v>
      </c>
      <c r="CA120" s="21"/>
      <c r="CB120" s="19">
        <f t="shared" si="839"/>
        <v>0</v>
      </c>
      <c r="CC120" s="31"/>
      <c r="CD120" s="19">
        <f t="shared" si="840"/>
        <v>0</v>
      </c>
      <c r="CE120" s="21">
        <v>0</v>
      </c>
      <c r="CF120" s="19">
        <f t="shared" si="841"/>
        <v>0</v>
      </c>
      <c r="CG120" s="21">
        <v>0</v>
      </c>
      <c r="CH120" s="19">
        <f t="shared" si="842"/>
        <v>0</v>
      </c>
      <c r="CI120" s="21"/>
      <c r="CJ120" s="19">
        <f t="shared" si="843"/>
        <v>0</v>
      </c>
      <c r="CK120" s="21"/>
      <c r="CL120" s="19">
        <f t="shared" si="844"/>
        <v>0</v>
      </c>
      <c r="CM120" s="21"/>
      <c r="CN120" s="19">
        <f t="shared" si="845"/>
        <v>0</v>
      </c>
      <c r="CO120" s="21">
        <v>0</v>
      </c>
      <c r="CP120" s="19">
        <f t="shared" si="846"/>
        <v>0</v>
      </c>
      <c r="CQ120" s="21">
        <v>0</v>
      </c>
      <c r="CR120" s="19">
        <f t="shared" si="847"/>
        <v>0</v>
      </c>
      <c r="CS120" s="21">
        <v>0</v>
      </c>
      <c r="CT120" s="19">
        <f t="shared" si="848"/>
        <v>0</v>
      </c>
      <c r="CU120" s="19"/>
      <c r="CV120" s="19"/>
      <c r="CW120" s="19"/>
      <c r="CX120" s="19"/>
      <c r="CY120" s="55">
        <f t="shared" si="849"/>
        <v>36</v>
      </c>
      <c r="CZ120" s="55">
        <f t="shared" si="849"/>
        <v>1240496.5860000001</v>
      </c>
      <c r="DF120" s="33"/>
    </row>
    <row r="121" spans="1:110" ht="45" x14ac:dyDescent="0.25">
      <c r="A121" s="28"/>
      <c r="B121" s="28">
        <v>80</v>
      </c>
      <c r="C121" s="15" t="s">
        <v>228</v>
      </c>
      <c r="D121" s="16">
        <f>D120</f>
        <v>9860</v>
      </c>
      <c r="E121" s="16">
        <v>9959</v>
      </c>
      <c r="F121" s="17">
        <v>1.05</v>
      </c>
      <c r="G121" s="17"/>
      <c r="H121" s="29">
        <v>1</v>
      </c>
      <c r="I121" s="30"/>
      <c r="J121" s="16">
        <v>1.4</v>
      </c>
      <c r="K121" s="16">
        <v>1.68</v>
      </c>
      <c r="L121" s="16">
        <v>2.23</v>
      </c>
      <c r="M121" s="18">
        <v>2.57</v>
      </c>
      <c r="N121" s="27">
        <v>44</v>
      </c>
      <c r="O121" s="19">
        <f t="shared" si="807"/>
        <v>639345.63</v>
      </c>
      <c r="P121" s="27">
        <v>12</v>
      </c>
      <c r="Q121" s="19">
        <f t="shared" si="808"/>
        <v>174366.99</v>
      </c>
      <c r="R121" s="20"/>
      <c r="S121" s="19">
        <f t="shared" si="809"/>
        <v>0</v>
      </c>
      <c r="T121" s="27">
        <v>133</v>
      </c>
      <c r="U121" s="19">
        <f t="shared" si="810"/>
        <v>1932567.4724999999</v>
      </c>
      <c r="V121" s="27"/>
      <c r="W121" s="19">
        <f t="shared" si="811"/>
        <v>0</v>
      </c>
      <c r="X121" s="27">
        <v>19</v>
      </c>
      <c r="Y121" s="19">
        <f t="shared" si="812"/>
        <v>276081.0675</v>
      </c>
      <c r="Z121" s="21"/>
      <c r="AA121" s="19">
        <f t="shared" si="813"/>
        <v>0</v>
      </c>
      <c r="AB121" s="27"/>
      <c r="AC121" s="19">
        <f t="shared" si="814"/>
        <v>0</v>
      </c>
      <c r="AD121" s="20"/>
      <c r="AE121" s="19">
        <f t="shared" si="815"/>
        <v>0</v>
      </c>
      <c r="AF121" s="27">
        <v>70</v>
      </c>
      <c r="AG121" s="19">
        <f t="shared" si="816"/>
        <v>1017140.775</v>
      </c>
      <c r="AH121" s="27"/>
      <c r="AI121" s="19">
        <f t="shared" si="817"/>
        <v>0</v>
      </c>
      <c r="AJ121" s="27"/>
      <c r="AK121" s="19">
        <f t="shared" si="818"/>
        <v>0</v>
      </c>
      <c r="AL121" s="32">
        <v>5</v>
      </c>
      <c r="AM121" s="19">
        <f t="shared" si="819"/>
        <v>87183.494999999995</v>
      </c>
      <c r="AN121" s="27"/>
      <c r="AO121" s="19">
        <f t="shared" si="820"/>
        <v>0</v>
      </c>
      <c r="AP121" s="27"/>
      <c r="AQ121" s="19">
        <f t="shared" si="821"/>
        <v>0</v>
      </c>
      <c r="AR121" s="32">
        <v>130</v>
      </c>
      <c r="AS121" s="19">
        <f t="shared" si="822"/>
        <v>2266770.87</v>
      </c>
      <c r="AT121" s="27"/>
      <c r="AU121" s="19">
        <f t="shared" si="823"/>
        <v>0</v>
      </c>
      <c r="AV121" s="32">
        <v>90</v>
      </c>
      <c r="AW121" s="19">
        <f t="shared" si="824"/>
        <v>1569302.91</v>
      </c>
      <c r="AX121" s="32"/>
      <c r="AY121" s="19">
        <f t="shared" si="825"/>
        <v>0</v>
      </c>
      <c r="AZ121" s="27">
        <v>70</v>
      </c>
      <c r="BA121" s="19">
        <f t="shared" si="826"/>
        <v>1017140.775</v>
      </c>
      <c r="BB121" s="27"/>
      <c r="BC121" s="19">
        <f t="shared" si="827"/>
        <v>0</v>
      </c>
      <c r="BD121" s="27"/>
      <c r="BE121" s="19">
        <f t="shared" si="828"/>
        <v>0</v>
      </c>
      <c r="BF121" s="27">
        <v>81</v>
      </c>
      <c r="BG121" s="19">
        <f t="shared" si="829"/>
        <v>1176977.1824999999</v>
      </c>
      <c r="BH121" s="27"/>
      <c r="BI121" s="19">
        <f t="shared" si="830"/>
        <v>0</v>
      </c>
      <c r="BJ121" s="27"/>
      <c r="BK121" s="19">
        <f t="shared" si="831"/>
        <v>0</v>
      </c>
      <c r="BL121" s="27">
        <v>49</v>
      </c>
      <c r="BM121" s="19">
        <f t="shared" si="832"/>
        <v>854398.25099999993</v>
      </c>
      <c r="BN121" s="27"/>
      <c r="BO121" s="19">
        <f t="shared" si="833"/>
        <v>0</v>
      </c>
      <c r="BP121" s="32">
        <v>90</v>
      </c>
      <c r="BQ121" s="19">
        <f t="shared" si="834"/>
        <v>1569302.91</v>
      </c>
      <c r="BR121" s="27"/>
      <c r="BS121" s="19">
        <f t="shared" si="835"/>
        <v>0</v>
      </c>
      <c r="BT121" s="27"/>
      <c r="BU121" s="19">
        <f t="shared" si="836"/>
        <v>0</v>
      </c>
      <c r="BV121" s="32">
        <v>180</v>
      </c>
      <c r="BW121" s="19">
        <f t="shared" si="837"/>
        <v>3138605.82</v>
      </c>
      <c r="BX121" s="23">
        <v>17.142857142857142</v>
      </c>
      <c r="BY121" s="27">
        <v>11</v>
      </c>
      <c r="BZ121" s="19">
        <f t="shared" si="838"/>
        <v>191803.68899999998</v>
      </c>
      <c r="CA121" s="32">
        <v>20</v>
      </c>
      <c r="CB121" s="19">
        <f t="shared" si="839"/>
        <v>348733.98</v>
      </c>
      <c r="CC121" s="32">
        <v>135</v>
      </c>
      <c r="CD121" s="19">
        <f t="shared" si="840"/>
        <v>2353954.3650000002</v>
      </c>
      <c r="CE121" s="27">
        <v>42</v>
      </c>
      <c r="CF121" s="19">
        <f t="shared" si="841"/>
        <v>732341.35800000001</v>
      </c>
      <c r="CG121" s="27">
        <v>25</v>
      </c>
      <c r="CH121" s="19">
        <f t="shared" si="842"/>
        <v>363264.5625</v>
      </c>
      <c r="CI121" s="27">
        <v>89</v>
      </c>
      <c r="CJ121" s="19">
        <f t="shared" si="843"/>
        <v>1293221.8425</v>
      </c>
      <c r="CK121" s="27">
        <v>41</v>
      </c>
      <c r="CL121" s="19">
        <f t="shared" si="844"/>
        <v>595753.88249999995</v>
      </c>
      <c r="CM121" s="27">
        <v>47</v>
      </c>
      <c r="CN121" s="19">
        <f t="shared" si="845"/>
        <v>819524.853</v>
      </c>
      <c r="CO121" s="27">
        <v>5</v>
      </c>
      <c r="CP121" s="19">
        <f t="shared" si="846"/>
        <v>87183.494999999995</v>
      </c>
      <c r="CQ121" s="32"/>
      <c r="CR121" s="19">
        <f t="shared" si="847"/>
        <v>0</v>
      </c>
      <c r="CS121" s="32">
        <v>78</v>
      </c>
      <c r="CT121" s="19">
        <f t="shared" si="848"/>
        <v>1805321.0857500001</v>
      </c>
      <c r="CU121" s="19"/>
      <c r="CV121" s="19"/>
      <c r="CW121" s="19"/>
      <c r="CX121" s="19"/>
      <c r="CY121" s="55">
        <f t="shared" si="849"/>
        <v>1466</v>
      </c>
      <c r="CZ121" s="55">
        <f t="shared" si="849"/>
        <v>24310287.261749998</v>
      </c>
      <c r="DF121" s="33"/>
    </row>
    <row r="122" spans="1:110" x14ac:dyDescent="0.25">
      <c r="A122" s="71">
        <v>30</v>
      </c>
      <c r="B122" s="71"/>
      <c r="C122" s="79" t="s">
        <v>229</v>
      </c>
      <c r="D122" s="81"/>
      <c r="E122" s="81">
        <v>9959</v>
      </c>
      <c r="F122" s="82">
        <v>0.98</v>
      </c>
      <c r="G122" s="82"/>
      <c r="H122" s="87"/>
      <c r="I122" s="88"/>
      <c r="J122" s="81"/>
      <c r="K122" s="81"/>
      <c r="L122" s="81"/>
      <c r="M122" s="85">
        <v>2.57</v>
      </c>
      <c r="N122" s="89">
        <f t="shared" ref="N122:BY122" si="850">SUM(N123:N128)</f>
        <v>0</v>
      </c>
      <c r="O122" s="89">
        <f t="shared" si="850"/>
        <v>0</v>
      </c>
      <c r="P122" s="89">
        <f t="shared" si="850"/>
        <v>52</v>
      </c>
      <c r="Q122" s="89">
        <f t="shared" si="850"/>
        <v>863808.53299999994</v>
      </c>
      <c r="R122" s="89">
        <f t="shared" si="850"/>
        <v>0</v>
      </c>
      <c r="S122" s="89">
        <f t="shared" si="850"/>
        <v>0</v>
      </c>
      <c r="T122" s="89">
        <f t="shared" si="850"/>
        <v>0</v>
      </c>
      <c r="U122" s="89">
        <f t="shared" si="850"/>
        <v>0</v>
      </c>
      <c r="V122" s="89">
        <f t="shared" si="850"/>
        <v>0</v>
      </c>
      <c r="W122" s="89">
        <f t="shared" si="850"/>
        <v>0</v>
      </c>
      <c r="X122" s="89">
        <f t="shared" si="850"/>
        <v>0</v>
      </c>
      <c r="Y122" s="89">
        <f t="shared" si="850"/>
        <v>0</v>
      </c>
      <c r="Z122" s="89">
        <f t="shared" si="850"/>
        <v>0</v>
      </c>
      <c r="AA122" s="89">
        <f t="shared" si="850"/>
        <v>0</v>
      </c>
      <c r="AB122" s="89">
        <f t="shared" si="850"/>
        <v>0</v>
      </c>
      <c r="AC122" s="89">
        <f t="shared" si="850"/>
        <v>0</v>
      </c>
      <c r="AD122" s="89">
        <f t="shared" si="850"/>
        <v>10</v>
      </c>
      <c r="AE122" s="89">
        <f t="shared" si="850"/>
        <v>110709.2</v>
      </c>
      <c r="AF122" s="89">
        <f t="shared" si="850"/>
        <v>0</v>
      </c>
      <c r="AG122" s="89">
        <f t="shared" si="850"/>
        <v>0</v>
      </c>
      <c r="AH122" s="89">
        <f t="shared" si="850"/>
        <v>0</v>
      </c>
      <c r="AI122" s="89">
        <f t="shared" si="850"/>
        <v>0</v>
      </c>
      <c r="AJ122" s="89">
        <f t="shared" si="850"/>
        <v>0</v>
      </c>
      <c r="AK122" s="89">
        <f t="shared" si="850"/>
        <v>0</v>
      </c>
      <c r="AL122" s="89">
        <f t="shared" si="850"/>
        <v>0</v>
      </c>
      <c r="AM122" s="89">
        <f t="shared" si="850"/>
        <v>0</v>
      </c>
      <c r="AN122" s="89">
        <f t="shared" si="850"/>
        <v>90</v>
      </c>
      <c r="AO122" s="89">
        <f t="shared" si="850"/>
        <v>1195659.3599999999</v>
      </c>
      <c r="AP122" s="89">
        <f t="shared" si="850"/>
        <v>0</v>
      </c>
      <c r="AQ122" s="89">
        <f t="shared" si="850"/>
        <v>0</v>
      </c>
      <c r="AR122" s="89">
        <f t="shared" si="850"/>
        <v>0</v>
      </c>
      <c r="AS122" s="89">
        <f t="shared" si="850"/>
        <v>0</v>
      </c>
      <c r="AT122" s="89">
        <f t="shared" si="850"/>
        <v>0</v>
      </c>
      <c r="AU122" s="89">
        <f t="shared" si="850"/>
        <v>0</v>
      </c>
      <c r="AV122" s="89">
        <f t="shared" si="850"/>
        <v>8</v>
      </c>
      <c r="AW122" s="89">
        <f t="shared" si="850"/>
        <v>106280.83199999999</v>
      </c>
      <c r="AX122" s="89">
        <f t="shared" si="850"/>
        <v>20</v>
      </c>
      <c r="AY122" s="89">
        <f t="shared" si="850"/>
        <v>265702.08</v>
      </c>
      <c r="AZ122" s="89">
        <f t="shared" si="850"/>
        <v>35</v>
      </c>
      <c r="BA122" s="89">
        <f t="shared" si="850"/>
        <v>496253.989</v>
      </c>
      <c r="BB122" s="89">
        <f t="shared" si="850"/>
        <v>0</v>
      </c>
      <c r="BC122" s="89">
        <f t="shared" si="850"/>
        <v>0</v>
      </c>
      <c r="BD122" s="89">
        <f t="shared" si="850"/>
        <v>0</v>
      </c>
      <c r="BE122" s="89">
        <f t="shared" si="850"/>
        <v>0</v>
      </c>
      <c r="BF122" s="89">
        <f t="shared" si="850"/>
        <v>0</v>
      </c>
      <c r="BG122" s="89">
        <f t="shared" si="850"/>
        <v>0</v>
      </c>
      <c r="BH122" s="89">
        <f t="shared" si="850"/>
        <v>0</v>
      </c>
      <c r="BI122" s="89">
        <f t="shared" si="850"/>
        <v>0</v>
      </c>
      <c r="BJ122" s="89">
        <f t="shared" si="850"/>
        <v>0</v>
      </c>
      <c r="BK122" s="89">
        <f t="shared" si="850"/>
        <v>0</v>
      </c>
      <c r="BL122" s="89">
        <f t="shared" si="850"/>
        <v>15</v>
      </c>
      <c r="BM122" s="89">
        <f t="shared" si="850"/>
        <v>199276.56</v>
      </c>
      <c r="BN122" s="89">
        <f t="shared" si="850"/>
        <v>0</v>
      </c>
      <c r="BO122" s="89">
        <f t="shared" si="850"/>
        <v>0</v>
      </c>
      <c r="BP122" s="89">
        <f t="shared" si="850"/>
        <v>11</v>
      </c>
      <c r="BQ122" s="89">
        <f t="shared" si="850"/>
        <v>146136.144</v>
      </c>
      <c r="BR122" s="89">
        <f t="shared" si="850"/>
        <v>0</v>
      </c>
      <c r="BS122" s="89">
        <f t="shared" si="850"/>
        <v>0</v>
      </c>
      <c r="BT122" s="89">
        <f t="shared" si="850"/>
        <v>0</v>
      </c>
      <c r="BU122" s="89">
        <f t="shared" si="850"/>
        <v>0</v>
      </c>
      <c r="BV122" s="89">
        <f t="shared" si="850"/>
        <v>10</v>
      </c>
      <c r="BW122" s="89">
        <f t="shared" si="850"/>
        <v>132851.04</v>
      </c>
      <c r="BX122" s="50">
        <v>0</v>
      </c>
      <c r="BY122" s="89">
        <f t="shared" si="850"/>
        <v>0</v>
      </c>
      <c r="BZ122" s="89">
        <f t="shared" ref="BZ122:CZ122" si="851">SUM(BZ123:BZ128)</f>
        <v>0</v>
      </c>
      <c r="CA122" s="89">
        <f t="shared" si="851"/>
        <v>0</v>
      </c>
      <c r="CB122" s="89">
        <f t="shared" si="851"/>
        <v>0</v>
      </c>
      <c r="CC122" s="89">
        <f t="shared" si="851"/>
        <v>14</v>
      </c>
      <c r="CD122" s="89">
        <f t="shared" si="851"/>
        <v>185991.45600000001</v>
      </c>
      <c r="CE122" s="89">
        <f t="shared" si="851"/>
        <v>12</v>
      </c>
      <c r="CF122" s="89">
        <f t="shared" si="851"/>
        <v>159421.24799999999</v>
      </c>
      <c r="CG122" s="89">
        <f t="shared" si="851"/>
        <v>0</v>
      </c>
      <c r="CH122" s="89">
        <f t="shared" si="851"/>
        <v>0</v>
      </c>
      <c r="CI122" s="89">
        <f t="shared" si="851"/>
        <v>2</v>
      </c>
      <c r="CJ122" s="89">
        <f t="shared" si="851"/>
        <v>22141.84</v>
      </c>
      <c r="CK122" s="89">
        <f t="shared" si="851"/>
        <v>1</v>
      </c>
      <c r="CL122" s="89">
        <f t="shared" si="851"/>
        <v>11070.92</v>
      </c>
      <c r="CM122" s="89">
        <f t="shared" si="851"/>
        <v>0</v>
      </c>
      <c r="CN122" s="89">
        <f t="shared" si="851"/>
        <v>0</v>
      </c>
      <c r="CO122" s="89">
        <f t="shared" si="851"/>
        <v>0</v>
      </c>
      <c r="CP122" s="89">
        <f t="shared" si="851"/>
        <v>0</v>
      </c>
      <c r="CQ122" s="89">
        <f t="shared" si="851"/>
        <v>5</v>
      </c>
      <c r="CR122" s="89">
        <f t="shared" si="851"/>
        <v>101615.22999999998</v>
      </c>
      <c r="CS122" s="89">
        <f t="shared" si="851"/>
        <v>2</v>
      </c>
      <c r="CT122" s="89">
        <f t="shared" si="851"/>
        <v>35268.788</v>
      </c>
      <c r="CU122" s="89"/>
      <c r="CV122" s="89"/>
      <c r="CW122" s="89"/>
      <c r="CX122" s="89"/>
      <c r="CY122" s="89">
        <f t="shared" si="851"/>
        <v>287</v>
      </c>
      <c r="CZ122" s="89">
        <f t="shared" si="851"/>
        <v>4032187.2199999997</v>
      </c>
      <c r="DF122" s="33"/>
    </row>
    <row r="123" spans="1:110" ht="45" x14ac:dyDescent="0.25">
      <c r="A123" s="28"/>
      <c r="B123" s="28">
        <v>81</v>
      </c>
      <c r="C123" s="15" t="s">
        <v>230</v>
      </c>
      <c r="D123" s="16">
        <f>D121</f>
        <v>9860</v>
      </c>
      <c r="E123" s="16">
        <v>9959</v>
      </c>
      <c r="F123" s="17">
        <v>0.8</v>
      </c>
      <c r="G123" s="17"/>
      <c r="H123" s="29">
        <v>1</v>
      </c>
      <c r="I123" s="30"/>
      <c r="J123" s="16">
        <v>1.4</v>
      </c>
      <c r="K123" s="16">
        <v>1.68</v>
      </c>
      <c r="L123" s="16">
        <v>2.23</v>
      </c>
      <c r="M123" s="18">
        <v>2.57</v>
      </c>
      <c r="N123" s="21"/>
      <c r="O123" s="19">
        <f t="shared" ref="O123:O128" si="852">SUM(N123/12*9*$D123*$F123*$H123*$J123*O$10)+SUM(N123/12*3*$E123*$F123*$H123*$J123*O$10)</f>
        <v>0</v>
      </c>
      <c r="P123" s="21">
        <v>36</v>
      </c>
      <c r="Q123" s="19">
        <f t="shared" ref="Q123:Q128" si="853">SUM(P123/12*9*$D123*$F123*$H123*$J123*Q$10)+SUM(P123/12*3*$E123*$F123*$H123*$J123*Q$10)</f>
        <v>398553.12</v>
      </c>
      <c r="R123" s="20"/>
      <c r="S123" s="19">
        <f t="shared" ref="S123:S128" si="854">SUM(R123/12*9*$D123*$F123*$H123*$J123*S$10)+SUM(R123/12*3*$E123*$F123*$H123*$J123*S$10)</f>
        <v>0</v>
      </c>
      <c r="T123" s="21"/>
      <c r="U123" s="19">
        <f t="shared" ref="U123:U128" si="855">SUM(T123/12*9*$D123*$F123*$H123*$J123*U$10)+SUM(T123/12*3*$E123*$F123*$H123*$J123*U$10)</f>
        <v>0</v>
      </c>
      <c r="V123" s="21"/>
      <c r="W123" s="19">
        <f t="shared" ref="W123:W128" si="856">SUM(V123/12*9*$D123*$F123*$H123*$J123*W$10)+SUM(V123/12*3*$E123*$F123*$H123*$J123*W$10)</f>
        <v>0</v>
      </c>
      <c r="X123" s="21"/>
      <c r="Y123" s="19">
        <f t="shared" ref="Y123:Y128" si="857">SUM(X123/12*9*$D123*$F123*$H123*$J123*Y$10)+SUM(X123/12*3*$E123*$F123*$H123*$J123*Y$10)</f>
        <v>0</v>
      </c>
      <c r="Z123" s="21"/>
      <c r="AA123" s="19">
        <f t="shared" ref="AA123:AA128" si="858">SUM(Z123/12*9*$D123*$F123*$H123*$J123*AA$10)+SUM(Z123/12*3*$E123*$F123*$H123*$J123*AA$10)</f>
        <v>0</v>
      </c>
      <c r="AB123" s="21"/>
      <c r="AC123" s="19">
        <f t="shared" ref="AC123:AC128" si="859">SUM(AB123/12*9*$D123*$F123*$H123*$J123*AC$10)+SUM(AB123/12*3*$E123*$F123*$H123*$J123*AC$10)</f>
        <v>0</v>
      </c>
      <c r="AD123" s="20">
        <v>10</v>
      </c>
      <c r="AE123" s="19">
        <f t="shared" ref="AE123:AE128" si="860">SUM(AD123/12*9*$D123*$F123*$H123*$J123*AE$10)+SUM(AD123/12*3*$E123*$F123*$H123*$J123*AE$10)</f>
        <v>110709.2</v>
      </c>
      <c r="AF123" s="21"/>
      <c r="AG123" s="19">
        <f t="shared" ref="AG123:AG128" si="861">SUM(AF123/12*9*$D123*$F123*$H123*$J123*AG$10)+SUM(AF123/12*3*$E123*$F123*$H123*$J123*AG$10)</f>
        <v>0</v>
      </c>
      <c r="AH123" s="21"/>
      <c r="AI123" s="19">
        <f t="shared" ref="AI123:AI128" si="862">SUM(AH123/12*9*$D123*$F123*$H123*$J123*AI$10)+SUM(AH123/12*3*$E123*$F123*$H123*$J123*AI$10)</f>
        <v>0</v>
      </c>
      <c r="AJ123" s="21"/>
      <c r="AK123" s="19">
        <f t="shared" ref="AK123:AK128" si="863">SUM(AJ123/12*9*$D123*$F123*$H123*$J123*AK$10)+SUM(AJ123/12*3*$E123*$F123*$H123*$J123*AK$10)</f>
        <v>0</v>
      </c>
      <c r="AL123" s="21"/>
      <c r="AM123" s="19">
        <f t="shared" ref="AM123:AM128" si="864">SUM(AL123/12*9*$D123*$F123*$H123*$K123*AM$10)+SUM(AL123/12*3*$E123*$F123*$H123*$K123*AM$10)</f>
        <v>0</v>
      </c>
      <c r="AN123" s="31">
        <v>90</v>
      </c>
      <c r="AO123" s="19">
        <f t="shared" ref="AO123:AO128" si="865">SUM(AN123/12*9*$D123*$F123*$H123*$K123*AO$10)+SUM(AN123/12*3*$E123*$F123*$H123*$K123*AO$10)</f>
        <v>1195659.3599999999</v>
      </c>
      <c r="AP123" s="21"/>
      <c r="AQ123" s="19">
        <f t="shared" ref="AQ123:AQ128" si="866">SUM(AP123/12*9*$D123*$F123*$H123*$K123*AQ$10)+SUM(AP123/12*3*$E123*$F123*$H123*$K123*AQ$10)</f>
        <v>0</v>
      </c>
      <c r="AR123" s="21"/>
      <c r="AS123" s="19">
        <f t="shared" ref="AS123:AS128" si="867">SUM(AR123/12*9*$D123*$F123*$H123*$K123*AS$10)+SUM(AR123/12*3*$E123*$F123*$H123*$K123*AS$10)</f>
        <v>0</v>
      </c>
      <c r="AT123" s="21"/>
      <c r="AU123" s="19">
        <f t="shared" ref="AU123:AU128" si="868">SUM(AT123/12*9*$D123*$F123*$H123*$K123*AU$10)+SUM(AT123/12*3*$E123*$F123*$H123*$K123*AU$10)</f>
        <v>0</v>
      </c>
      <c r="AV123" s="31">
        <v>8</v>
      </c>
      <c r="AW123" s="19">
        <f t="shared" ref="AW123:AW128" si="869">SUM(AV123/12*9*$D123*$F123*$H123*$K123*AW$10)+SUM(AV123/12*3*$E123*$F123*$H123*$K123*AW$10)</f>
        <v>106280.83199999999</v>
      </c>
      <c r="AX123" s="31">
        <v>20</v>
      </c>
      <c r="AY123" s="19">
        <f t="shared" ref="AY123:AY128" si="870">SUM(AX123/12*9*$D123*$F123*$H123*$K123*AY$10)+SUM(AX123/12*3*$E123*$F123*$H123*$K123*AY$10)</f>
        <v>265702.08</v>
      </c>
      <c r="AZ123" s="21">
        <v>29</v>
      </c>
      <c r="BA123" s="19">
        <f t="shared" ref="BA123:BA128" si="871">SUM(AZ123/12*9*$D123*$F123*$H123*$J123*BA$10)+SUM(AZ123/12*3*$E123*$F123*$H123*$J123*BA$10)</f>
        <v>321056.68</v>
      </c>
      <c r="BB123" s="21"/>
      <c r="BC123" s="19">
        <f t="shared" ref="BC123:BC128" si="872">SUM(BB123/12*9*$D123*$F123*$H123*$J123*BC$10)+SUM(BB123/12*3*$E123*$F123*$H123*$J123*BC$10)</f>
        <v>0</v>
      </c>
      <c r="BD123" s="21"/>
      <c r="BE123" s="19">
        <f t="shared" ref="BE123:BE128" si="873">SUM(BD123/12*9*$D123*$F123*$H123*$J123*BE$10)+SUM(BD123/12*3*$E123*$F123*$H123*$J123*BE$10)</f>
        <v>0</v>
      </c>
      <c r="BF123" s="21"/>
      <c r="BG123" s="19">
        <f t="shared" ref="BG123:BG128" si="874">SUM(BF123/12*9*$D123*$F123*$H123*$J123*BG$10)+SUM(BF123/12*3*$E123*$F123*$H123*$J123*BG$10)</f>
        <v>0</v>
      </c>
      <c r="BH123" s="21"/>
      <c r="BI123" s="19">
        <f t="shared" ref="BI123:BI128" si="875">SUM(BH123/12*9*$D123*$F123*$H123*$J123*BI$10)+SUM(BH123/12*3*$E123*$F123*$H123*$J123*BI$10)</f>
        <v>0</v>
      </c>
      <c r="BJ123" s="21"/>
      <c r="BK123" s="19">
        <f t="shared" ref="BK123:BK128" si="876">SUM(BJ123/12*9*$D123*$F123*$H123*$K123*BK$10)+SUM(BJ123/12*3*$E123*$F123*$H123*$K123*BK$10)</f>
        <v>0</v>
      </c>
      <c r="BL123" s="21">
        <v>15</v>
      </c>
      <c r="BM123" s="19">
        <f t="shared" ref="BM123:BM128" si="877">SUM(BL123/12*9*$D123*$F123*$H123*$K123*BM$10)+SUM(BL123/12*3*$E123*$F123*$H123*$K123*BM$10)</f>
        <v>199276.56</v>
      </c>
      <c r="BN123" s="21"/>
      <c r="BO123" s="19">
        <f t="shared" ref="BO123:BO128" si="878">SUM(BN123/12*9*$D123*$F123*$H123*$J123*BO$10)+SUM(BN123/12*3*$E123*$F123*$H123*$J123*BO$10)</f>
        <v>0</v>
      </c>
      <c r="BP123" s="31">
        <v>11</v>
      </c>
      <c r="BQ123" s="19">
        <f t="shared" ref="BQ123:BQ128" si="879">SUM(BP123/12*9*$D123*$F123*$H123*$K123*BQ$10)+SUM(BP123/12*3*$E123*$F123*$H123*$K123*BQ$10)</f>
        <v>146136.144</v>
      </c>
      <c r="BR123" s="21"/>
      <c r="BS123" s="19">
        <f t="shared" ref="BS123:BS128" si="880">SUM(BR123/12*9*$D123*$F123*$H123*$J123*BS$10)+SUM(BR123/12*3*$E123*$F123*$H123*$J123*BS$10)</f>
        <v>0</v>
      </c>
      <c r="BT123" s="21"/>
      <c r="BU123" s="19">
        <f t="shared" ref="BU123:BU128" si="881">SUM(BT123/12*9*$D123*$F123*$H123*$J123*BU$10)+SUM(BT123/12*3*$E123*$F123*$H123*$J123*BU$10)</f>
        <v>0</v>
      </c>
      <c r="BV123" s="31">
        <v>10</v>
      </c>
      <c r="BW123" s="19">
        <f t="shared" ref="BW123:BW128" si="882">SUM(BV123/12*9*$D123*$F123*$H123*$K123*BW$10)+SUM(BV123/12*3*$E123*$F123*$H123*$K123*BW$10)</f>
        <v>132851.04</v>
      </c>
      <c r="BX123" s="19">
        <v>0</v>
      </c>
      <c r="BY123" s="21"/>
      <c r="BZ123" s="19">
        <f t="shared" ref="BZ123:BZ128" si="883">SUM(BY123/12*9*$D123*$F123*$H123*$K123*BZ$10)+SUM(BY123/12*3*$E123*$F123*$H123*$K123*BZ$10)</f>
        <v>0</v>
      </c>
      <c r="CA123" s="21"/>
      <c r="CB123" s="19">
        <f t="shared" ref="CB123:CB128" si="884">SUM(CA123/12*9*$D123*$F123*$H123*$K123*CB$10)+SUM(CA123/12*3*$E123*$F123*$H123*$K123*CB$10)</f>
        <v>0</v>
      </c>
      <c r="CC123" s="31">
        <v>14</v>
      </c>
      <c r="CD123" s="19">
        <f t="shared" ref="CD123:CD128" si="885">SUM(CC123/12*9*$D123*$F123*$H123*$K123*CD$10)+SUM(CC123/12*3*$E123*$F123*$H123*$K123*CD$10)</f>
        <v>185991.45600000001</v>
      </c>
      <c r="CE123" s="21">
        <v>12</v>
      </c>
      <c r="CF123" s="19">
        <f t="shared" ref="CF123:CF128" si="886">SUM(CE123/12*9*$D123*$F123*$H123*$K123*CF$10)+SUM(CE123/12*3*$E123*$F123*$H123*$K123*CF$10)</f>
        <v>159421.24799999999</v>
      </c>
      <c r="CG123" s="21"/>
      <c r="CH123" s="19">
        <f t="shared" ref="CH123:CH128" si="887">SUM(CG123/12*9*$D123*$F123*$H123*$J123*CH$10)+SUM(CG123/12*3*$E123*$F123*$H123*$J123*CH$10)</f>
        <v>0</v>
      </c>
      <c r="CI123" s="21">
        <v>2</v>
      </c>
      <c r="CJ123" s="19">
        <f t="shared" ref="CJ123:CJ128" si="888">SUM(CI123/12*9*$D123*$F123*$H123*$J123*CJ$10)+SUM(CI123/12*3*$E123*$F123*$H123*$J123*CJ$10)</f>
        <v>22141.84</v>
      </c>
      <c r="CK123" s="21">
        <v>1</v>
      </c>
      <c r="CL123" s="19">
        <f t="shared" ref="CL123:CL128" si="889">SUM(CK123/12*9*$D123*$F123*$H123*$J123*CL$10)+SUM(CK123/12*3*$E123*$F123*$H123*$J123*CL$10)</f>
        <v>11070.92</v>
      </c>
      <c r="CM123" s="21"/>
      <c r="CN123" s="19">
        <f t="shared" ref="CN123:CN128" si="890">SUM(CM123/12*9*$D123*$F123*$H123*$K123*CN$10)+SUM(CM123/12*3*$E123*$F123*$H123*$K123*CN$10)</f>
        <v>0</v>
      </c>
      <c r="CO123" s="21"/>
      <c r="CP123" s="19">
        <f t="shared" ref="CP123:CP128" si="891">SUM(CO123/12*9*$D123*$F123*$H123*$K123*CP$10)+SUM(CO123/12*3*$E123*$F123*$H123*$K123*CP$10)</f>
        <v>0</v>
      </c>
      <c r="CQ123" s="31">
        <v>5</v>
      </c>
      <c r="CR123" s="19">
        <f t="shared" ref="CR123:CR128" si="892">SUM(CQ123/12*9*$D123*$F123*$H123*$M123*CR$10)+SUM(CQ123/12*3*$E123*$F123*$H123*$M123*CR$10)</f>
        <v>101615.22999999998</v>
      </c>
      <c r="CS123" s="31">
        <v>2</v>
      </c>
      <c r="CT123" s="19">
        <f t="shared" ref="CT123:CT128" si="893">SUM(CS123/12*9*$D123*$F123*$H123*$L123*CT$10)+SUM(CS123/12*3*$E123*$F123*$H123*$L123*CT$10)</f>
        <v>35268.788</v>
      </c>
      <c r="CU123" s="19"/>
      <c r="CV123" s="19"/>
      <c r="CW123" s="19"/>
      <c r="CX123" s="19"/>
      <c r="CY123" s="55">
        <f t="shared" ref="CY123:CZ128" si="894">SUM(AD123,R123,T123,AB123,N123,V123,P123,BF123,BT123,CG123,CK123,BH123,CI123,AF123,AZ123,BB123,AH123,BD123,BR123,AJ123,X123,CO123,BJ123,CM123,BL123,BY123,CC123,BV123,CA123,AL123,AN123,AP123,AR123,AT123,AX123,AV123,BP123,CS123,CQ123,CE123,Z123,BN123)</f>
        <v>265</v>
      </c>
      <c r="CZ123" s="55">
        <f t="shared" si="894"/>
        <v>3391734.4980000001</v>
      </c>
      <c r="DF123" s="33"/>
    </row>
    <row r="124" spans="1:110" ht="30" x14ac:dyDescent="0.25">
      <c r="A124" s="28"/>
      <c r="B124" s="28">
        <v>82</v>
      </c>
      <c r="C124" s="22" t="s">
        <v>231</v>
      </c>
      <c r="D124" s="16">
        <f>D123</f>
        <v>9860</v>
      </c>
      <c r="E124" s="16">
        <v>9959</v>
      </c>
      <c r="F124" s="17">
        <v>2.1800000000000002</v>
      </c>
      <c r="G124" s="17"/>
      <c r="H124" s="29">
        <v>1</v>
      </c>
      <c r="I124" s="30"/>
      <c r="J124" s="16">
        <v>1.4</v>
      </c>
      <c r="K124" s="16">
        <v>1.68</v>
      </c>
      <c r="L124" s="16">
        <v>2.23</v>
      </c>
      <c r="M124" s="18">
        <v>2.57</v>
      </c>
      <c r="N124" s="21">
        <v>0</v>
      </c>
      <c r="O124" s="19">
        <f t="shared" si="852"/>
        <v>0</v>
      </c>
      <c r="P124" s="21">
        <v>10</v>
      </c>
      <c r="Q124" s="19">
        <f t="shared" si="853"/>
        <v>301682.57</v>
      </c>
      <c r="R124" s="20"/>
      <c r="S124" s="19">
        <f t="shared" si="854"/>
        <v>0</v>
      </c>
      <c r="T124" s="21">
        <v>0</v>
      </c>
      <c r="U124" s="19">
        <f t="shared" si="855"/>
        <v>0</v>
      </c>
      <c r="V124" s="21">
        <v>0</v>
      </c>
      <c r="W124" s="19">
        <f t="shared" si="856"/>
        <v>0</v>
      </c>
      <c r="X124" s="21">
        <v>0</v>
      </c>
      <c r="Y124" s="19">
        <f t="shared" si="857"/>
        <v>0</v>
      </c>
      <c r="Z124" s="21"/>
      <c r="AA124" s="19">
        <f t="shared" si="858"/>
        <v>0</v>
      </c>
      <c r="AB124" s="21">
        <v>0</v>
      </c>
      <c r="AC124" s="19">
        <f t="shared" si="859"/>
        <v>0</v>
      </c>
      <c r="AD124" s="20"/>
      <c r="AE124" s="19">
        <f t="shared" si="860"/>
        <v>0</v>
      </c>
      <c r="AF124" s="21">
        <v>0</v>
      </c>
      <c r="AG124" s="19">
        <f t="shared" si="861"/>
        <v>0</v>
      </c>
      <c r="AH124" s="21">
        <v>0</v>
      </c>
      <c r="AI124" s="19">
        <f t="shared" si="862"/>
        <v>0</v>
      </c>
      <c r="AJ124" s="21"/>
      <c r="AK124" s="19">
        <f t="shared" si="863"/>
        <v>0</v>
      </c>
      <c r="AL124" s="21">
        <v>0</v>
      </c>
      <c r="AM124" s="19">
        <f t="shared" si="864"/>
        <v>0</v>
      </c>
      <c r="AN124" s="21">
        <v>0</v>
      </c>
      <c r="AO124" s="19">
        <f t="shared" si="865"/>
        <v>0</v>
      </c>
      <c r="AP124" s="21">
        <v>0</v>
      </c>
      <c r="AQ124" s="19">
        <f t="shared" si="866"/>
        <v>0</v>
      </c>
      <c r="AR124" s="21">
        <v>0</v>
      </c>
      <c r="AS124" s="19">
        <f t="shared" si="867"/>
        <v>0</v>
      </c>
      <c r="AT124" s="21">
        <v>0</v>
      </c>
      <c r="AU124" s="19">
        <f t="shared" si="868"/>
        <v>0</v>
      </c>
      <c r="AV124" s="21">
        <v>0</v>
      </c>
      <c r="AW124" s="19">
        <f t="shared" si="869"/>
        <v>0</v>
      </c>
      <c r="AX124" s="21">
        <v>0</v>
      </c>
      <c r="AY124" s="19">
        <f t="shared" si="870"/>
        <v>0</v>
      </c>
      <c r="AZ124" s="21">
        <v>4</v>
      </c>
      <c r="BA124" s="19">
        <f t="shared" si="871"/>
        <v>120673.02800000001</v>
      </c>
      <c r="BB124" s="21"/>
      <c r="BC124" s="19">
        <f t="shared" si="872"/>
        <v>0</v>
      </c>
      <c r="BD124" s="21"/>
      <c r="BE124" s="19">
        <f t="shared" si="873"/>
        <v>0</v>
      </c>
      <c r="BF124" s="21">
        <v>0</v>
      </c>
      <c r="BG124" s="19">
        <f t="shared" si="874"/>
        <v>0</v>
      </c>
      <c r="BH124" s="21">
        <v>0</v>
      </c>
      <c r="BI124" s="19">
        <f t="shared" si="875"/>
        <v>0</v>
      </c>
      <c r="BJ124" s="21">
        <v>0</v>
      </c>
      <c r="BK124" s="19">
        <f t="shared" si="876"/>
        <v>0</v>
      </c>
      <c r="BL124" s="21"/>
      <c r="BM124" s="19">
        <f t="shared" si="877"/>
        <v>0</v>
      </c>
      <c r="BN124" s="21"/>
      <c r="BO124" s="19">
        <f t="shared" si="878"/>
        <v>0</v>
      </c>
      <c r="BP124" s="21"/>
      <c r="BQ124" s="19">
        <f t="shared" si="879"/>
        <v>0</v>
      </c>
      <c r="BR124" s="21">
        <v>0</v>
      </c>
      <c r="BS124" s="19">
        <f t="shared" si="880"/>
        <v>0</v>
      </c>
      <c r="BT124" s="21">
        <v>0</v>
      </c>
      <c r="BU124" s="19">
        <f t="shared" si="881"/>
        <v>0</v>
      </c>
      <c r="BV124" s="21">
        <v>0</v>
      </c>
      <c r="BW124" s="19">
        <f t="shared" si="882"/>
        <v>0</v>
      </c>
      <c r="BX124" s="19">
        <v>0</v>
      </c>
      <c r="BY124" s="21">
        <v>0</v>
      </c>
      <c r="BZ124" s="19">
        <f t="shared" si="883"/>
        <v>0</v>
      </c>
      <c r="CA124" s="21"/>
      <c r="CB124" s="19">
        <f t="shared" si="884"/>
        <v>0</v>
      </c>
      <c r="CC124" s="21"/>
      <c r="CD124" s="19">
        <f t="shared" si="885"/>
        <v>0</v>
      </c>
      <c r="CE124" s="21">
        <v>0</v>
      </c>
      <c r="CF124" s="19">
        <f t="shared" si="886"/>
        <v>0</v>
      </c>
      <c r="CG124" s="21">
        <v>0</v>
      </c>
      <c r="CH124" s="19">
        <f t="shared" si="887"/>
        <v>0</v>
      </c>
      <c r="CI124" s="21"/>
      <c r="CJ124" s="19">
        <f t="shared" si="888"/>
        <v>0</v>
      </c>
      <c r="CK124" s="21">
        <v>0</v>
      </c>
      <c r="CL124" s="19">
        <f t="shared" si="889"/>
        <v>0</v>
      </c>
      <c r="CM124" s="21"/>
      <c r="CN124" s="19">
        <f t="shared" si="890"/>
        <v>0</v>
      </c>
      <c r="CO124" s="21">
        <v>0</v>
      </c>
      <c r="CP124" s="19">
        <f t="shared" si="891"/>
        <v>0</v>
      </c>
      <c r="CQ124" s="21">
        <v>0</v>
      </c>
      <c r="CR124" s="19">
        <f t="shared" si="892"/>
        <v>0</v>
      </c>
      <c r="CS124" s="21">
        <v>0</v>
      </c>
      <c r="CT124" s="19">
        <f t="shared" si="893"/>
        <v>0</v>
      </c>
      <c r="CU124" s="19"/>
      <c r="CV124" s="19"/>
      <c r="CW124" s="19"/>
      <c r="CX124" s="19"/>
      <c r="CY124" s="55">
        <f t="shared" si="894"/>
        <v>14</v>
      </c>
      <c r="CZ124" s="55">
        <f t="shared" si="894"/>
        <v>422355.598</v>
      </c>
      <c r="DF124" s="33"/>
    </row>
    <row r="125" spans="1:110" ht="30" x14ac:dyDescent="0.25">
      <c r="A125" s="28"/>
      <c r="B125" s="28">
        <v>83</v>
      </c>
      <c r="C125" s="22" t="s">
        <v>232</v>
      </c>
      <c r="D125" s="16">
        <f t="shared" si="792"/>
        <v>9860</v>
      </c>
      <c r="E125" s="16">
        <v>9959</v>
      </c>
      <c r="F125" s="17">
        <v>2.58</v>
      </c>
      <c r="G125" s="17"/>
      <c r="H125" s="29">
        <v>1</v>
      </c>
      <c r="I125" s="30"/>
      <c r="J125" s="16">
        <v>1.4</v>
      </c>
      <c r="K125" s="16">
        <v>1.68</v>
      </c>
      <c r="L125" s="16">
        <v>2.23</v>
      </c>
      <c r="M125" s="18">
        <v>2.57</v>
      </c>
      <c r="N125" s="21">
        <v>0</v>
      </c>
      <c r="O125" s="19">
        <f t="shared" si="852"/>
        <v>0</v>
      </c>
      <c r="P125" s="21"/>
      <c r="Q125" s="19">
        <f t="shared" si="853"/>
        <v>0</v>
      </c>
      <c r="R125" s="20"/>
      <c r="S125" s="19">
        <f t="shared" si="854"/>
        <v>0</v>
      </c>
      <c r="T125" s="21">
        <v>0</v>
      </c>
      <c r="U125" s="19">
        <f t="shared" si="855"/>
        <v>0</v>
      </c>
      <c r="V125" s="21">
        <v>0</v>
      </c>
      <c r="W125" s="19">
        <f t="shared" si="856"/>
        <v>0</v>
      </c>
      <c r="X125" s="21">
        <v>0</v>
      </c>
      <c r="Y125" s="19">
        <f t="shared" si="857"/>
        <v>0</v>
      </c>
      <c r="Z125" s="21"/>
      <c r="AA125" s="19">
        <f t="shared" si="858"/>
        <v>0</v>
      </c>
      <c r="AB125" s="21">
        <v>0</v>
      </c>
      <c r="AC125" s="19">
        <f t="shared" si="859"/>
        <v>0</v>
      </c>
      <c r="AD125" s="20"/>
      <c r="AE125" s="19">
        <f t="shared" si="860"/>
        <v>0</v>
      </c>
      <c r="AF125" s="21">
        <v>0</v>
      </c>
      <c r="AG125" s="19">
        <f t="shared" si="861"/>
        <v>0</v>
      </c>
      <c r="AH125" s="21">
        <v>0</v>
      </c>
      <c r="AI125" s="19">
        <f t="shared" si="862"/>
        <v>0</v>
      </c>
      <c r="AJ125" s="21"/>
      <c r="AK125" s="19">
        <f t="shared" si="863"/>
        <v>0</v>
      </c>
      <c r="AL125" s="21">
        <v>0</v>
      </c>
      <c r="AM125" s="19">
        <f t="shared" si="864"/>
        <v>0</v>
      </c>
      <c r="AN125" s="21">
        <v>0</v>
      </c>
      <c r="AO125" s="19">
        <f t="shared" si="865"/>
        <v>0</v>
      </c>
      <c r="AP125" s="21">
        <v>0</v>
      </c>
      <c r="AQ125" s="19">
        <f t="shared" si="866"/>
        <v>0</v>
      </c>
      <c r="AR125" s="21">
        <v>0</v>
      </c>
      <c r="AS125" s="19">
        <f t="shared" si="867"/>
        <v>0</v>
      </c>
      <c r="AT125" s="21">
        <v>0</v>
      </c>
      <c r="AU125" s="19">
        <f t="shared" si="868"/>
        <v>0</v>
      </c>
      <c r="AV125" s="21">
        <v>0</v>
      </c>
      <c r="AW125" s="19">
        <f t="shared" si="869"/>
        <v>0</v>
      </c>
      <c r="AX125" s="21">
        <v>0</v>
      </c>
      <c r="AY125" s="19">
        <f t="shared" si="870"/>
        <v>0</v>
      </c>
      <c r="AZ125" s="21"/>
      <c r="BA125" s="19">
        <f t="shared" si="871"/>
        <v>0</v>
      </c>
      <c r="BB125" s="21"/>
      <c r="BC125" s="19">
        <f t="shared" si="872"/>
        <v>0</v>
      </c>
      <c r="BD125" s="21"/>
      <c r="BE125" s="19">
        <f t="shared" si="873"/>
        <v>0</v>
      </c>
      <c r="BF125" s="21">
        <v>0</v>
      </c>
      <c r="BG125" s="19">
        <f t="shared" si="874"/>
        <v>0</v>
      </c>
      <c r="BH125" s="21">
        <v>0</v>
      </c>
      <c r="BI125" s="19">
        <f t="shared" si="875"/>
        <v>0</v>
      </c>
      <c r="BJ125" s="21">
        <v>0</v>
      </c>
      <c r="BK125" s="19">
        <f t="shared" si="876"/>
        <v>0</v>
      </c>
      <c r="BL125" s="21">
        <v>0</v>
      </c>
      <c r="BM125" s="19">
        <f t="shared" si="877"/>
        <v>0</v>
      </c>
      <c r="BN125" s="21"/>
      <c r="BO125" s="19">
        <f t="shared" si="878"/>
        <v>0</v>
      </c>
      <c r="BP125" s="21"/>
      <c r="BQ125" s="19">
        <f t="shared" si="879"/>
        <v>0</v>
      </c>
      <c r="BR125" s="21">
        <v>0</v>
      </c>
      <c r="BS125" s="19">
        <f t="shared" si="880"/>
        <v>0</v>
      </c>
      <c r="BT125" s="21">
        <v>0</v>
      </c>
      <c r="BU125" s="19">
        <f t="shared" si="881"/>
        <v>0</v>
      </c>
      <c r="BV125" s="21">
        <v>0</v>
      </c>
      <c r="BW125" s="19">
        <f t="shared" si="882"/>
        <v>0</v>
      </c>
      <c r="BX125" s="19">
        <v>0</v>
      </c>
      <c r="BY125" s="21">
        <v>0</v>
      </c>
      <c r="BZ125" s="19">
        <f t="shared" si="883"/>
        <v>0</v>
      </c>
      <c r="CA125" s="21"/>
      <c r="CB125" s="19">
        <f t="shared" si="884"/>
        <v>0</v>
      </c>
      <c r="CC125" s="21"/>
      <c r="CD125" s="19">
        <f t="shared" si="885"/>
        <v>0</v>
      </c>
      <c r="CE125" s="21">
        <v>0</v>
      </c>
      <c r="CF125" s="19">
        <f t="shared" si="886"/>
        <v>0</v>
      </c>
      <c r="CG125" s="21">
        <v>0</v>
      </c>
      <c r="CH125" s="19">
        <f t="shared" si="887"/>
        <v>0</v>
      </c>
      <c r="CI125" s="21"/>
      <c r="CJ125" s="19">
        <f t="shared" si="888"/>
        <v>0</v>
      </c>
      <c r="CK125" s="21">
        <v>0</v>
      </c>
      <c r="CL125" s="19">
        <f t="shared" si="889"/>
        <v>0</v>
      </c>
      <c r="CM125" s="21"/>
      <c r="CN125" s="19">
        <f t="shared" si="890"/>
        <v>0</v>
      </c>
      <c r="CO125" s="21">
        <v>0</v>
      </c>
      <c r="CP125" s="19">
        <f t="shared" si="891"/>
        <v>0</v>
      </c>
      <c r="CQ125" s="21">
        <v>0</v>
      </c>
      <c r="CR125" s="19">
        <f t="shared" si="892"/>
        <v>0</v>
      </c>
      <c r="CS125" s="21">
        <v>0</v>
      </c>
      <c r="CT125" s="19">
        <f t="shared" si="893"/>
        <v>0</v>
      </c>
      <c r="CU125" s="19"/>
      <c r="CV125" s="19"/>
      <c r="CW125" s="19"/>
      <c r="CX125" s="19"/>
      <c r="CY125" s="55">
        <f t="shared" si="894"/>
        <v>0</v>
      </c>
      <c r="CZ125" s="55">
        <f t="shared" si="894"/>
        <v>0</v>
      </c>
      <c r="DF125" s="33"/>
    </row>
    <row r="126" spans="1:110" ht="45" x14ac:dyDescent="0.25">
      <c r="A126" s="28"/>
      <c r="B126" s="28">
        <v>84</v>
      </c>
      <c r="C126" s="22" t="s">
        <v>233</v>
      </c>
      <c r="D126" s="16">
        <f>D125</f>
        <v>9860</v>
      </c>
      <c r="E126" s="16">
        <v>9959</v>
      </c>
      <c r="F126" s="17">
        <v>1.97</v>
      </c>
      <c r="G126" s="17"/>
      <c r="H126" s="29">
        <v>1</v>
      </c>
      <c r="I126" s="30"/>
      <c r="J126" s="16">
        <v>1.4</v>
      </c>
      <c r="K126" s="16">
        <v>1.68</v>
      </c>
      <c r="L126" s="16">
        <v>2.23</v>
      </c>
      <c r="M126" s="18">
        <v>2.57</v>
      </c>
      <c r="N126" s="21">
        <v>0</v>
      </c>
      <c r="O126" s="19">
        <f t="shared" si="852"/>
        <v>0</v>
      </c>
      <c r="P126" s="21">
        <v>6</v>
      </c>
      <c r="Q126" s="19">
        <f t="shared" si="853"/>
        <v>163572.84299999999</v>
      </c>
      <c r="R126" s="20"/>
      <c r="S126" s="19">
        <f t="shared" si="854"/>
        <v>0</v>
      </c>
      <c r="T126" s="21">
        <v>0</v>
      </c>
      <c r="U126" s="19">
        <f t="shared" si="855"/>
        <v>0</v>
      </c>
      <c r="V126" s="21">
        <v>0</v>
      </c>
      <c r="W126" s="19">
        <f t="shared" si="856"/>
        <v>0</v>
      </c>
      <c r="X126" s="21">
        <v>0</v>
      </c>
      <c r="Y126" s="19">
        <f t="shared" si="857"/>
        <v>0</v>
      </c>
      <c r="Z126" s="21"/>
      <c r="AA126" s="19">
        <f t="shared" si="858"/>
        <v>0</v>
      </c>
      <c r="AB126" s="21">
        <v>0</v>
      </c>
      <c r="AC126" s="19">
        <f t="shared" si="859"/>
        <v>0</v>
      </c>
      <c r="AD126" s="20"/>
      <c r="AE126" s="19">
        <f t="shared" si="860"/>
        <v>0</v>
      </c>
      <c r="AF126" s="21">
        <v>0</v>
      </c>
      <c r="AG126" s="19">
        <f t="shared" si="861"/>
        <v>0</v>
      </c>
      <c r="AH126" s="21">
        <v>0</v>
      </c>
      <c r="AI126" s="19">
        <f t="shared" si="862"/>
        <v>0</v>
      </c>
      <c r="AJ126" s="21"/>
      <c r="AK126" s="19">
        <f t="shared" si="863"/>
        <v>0</v>
      </c>
      <c r="AL126" s="21">
        <v>0</v>
      </c>
      <c r="AM126" s="19">
        <f t="shared" si="864"/>
        <v>0</v>
      </c>
      <c r="AN126" s="21">
        <v>0</v>
      </c>
      <c r="AO126" s="19">
        <f t="shared" si="865"/>
        <v>0</v>
      </c>
      <c r="AP126" s="21">
        <v>0</v>
      </c>
      <c r="AQ126" s="19">
        <f t="shared" si="866"/>
        <v>0</v>
      </c>
      <c r="AR126" s="21">
        <v>0</v>
      </c>
      <c r="AS126" s="19">
        <f t="shared" si="867"/>
        <v>0</v>
      </c>
      <c r="AT126" s="21">
        <v>0</v>
      </c>
      <c r="AU126" s="19">
        <f t="shared" si="868"/>
        <v>0</v>
      </c>
      <c r="AV126" s="21">
        <v>0</v>
      </c>
      <c r="AW126" s="19">
        <f t="shared" si="869"/>
        <v>0</v>
      </c>
      <c r="AX126" s="21">
        <v>0</v>
      </c>
      <c r="AY126" s="19">
        <f t="shared" si="870"/>
        <v>0</v>
      </c>
      <c r="AZ126" s="21">
        <v>2</v>
      </c>
      <c r="BA126" s="19">
        <f t="shared" si="871"/>
        <v>54524.281000000003</v>
      </c>
      <c r="BB126" s="21"/>
      <c r="BC126" s="19">
        <f t="shared" si="872"/>
        <v>0</v>
      </c>
      <c r="BD126" s="21"/>
      <c r="BE126" s="19">
        <f t="shared" si="873"/>
        <v>0</v>
      </c>
      <c r="BF126" s="21">
        <v>0</v>
      </c>
      <c r="BG126" s="19">
        <f t="shared" si="874"/>
        <v>0</v>
      </c>
      <c r="BH126" s="21">
        <v>0</v>
      </c>
      <c r="BI126" s="19">
        <f t="shared" si="875"/>
        <v>0</v>
      </c>
      <c r="BJ126" s="21">
        <v>0</v>
      </c>
      <c r="BK126" s="19">
        <f t="shared" si="876"/>
        <v>0</v>
      </c>
      <c r="BL126" s="21">
        <v>0</v>
      </c>
      <c r="BM126" s="19">
        <f t="shared" si="877"/>
        <v>0</v>
      </c>
      <c r="BN126" s="21"/>
      <c r="BO126" s="19">
        <f t="shared" si="878"/>
        <v>0</v>
      </c>
      <c r="BP126" s="21"/>
      <c r="BQ126" s="19">
        <f t="shared" si="879"/>
        <v>0</v>
      </c>
      <c r="BR126" s="21">
        <v>0</v>
      </c>
      <c r="BS126" s="19">
        <f t="shared" si="880"/>
        <v>0</v>
      </c>
      <c r="BT126" s="21">
        <v>0</v>
      </c>
      <c r="BU126" s="19">
        <f t="shared" si="881"/>
        <v>0</v>
      </c>
      <c r="BV126" s="21">
        <v>0</v>
      </c>
      <c r="BW126" s="19">
        <f t="shared" si="882"/>
        <v>0</v>
      </c>
      <c r="BX126" s="19">
        <v>0</v>
      </c>
      <c r="BY126" s="21">
        <v>0</v>
      </c>
      <c r="BZ126" s="19">
        <f t="shared" si="883"/>
        <v>0</v>
      </c>
      <c r="CA126" s="21"/>
      <c r="CB126" s="19">
        <f t="shared" si="884"/>
        <v>0</v>
      </c>
      <c r="CC126" s="21">
        <v>0</v>
      </c>
      <c r="CD126" s="19">
        <f t="shared" si="885"/>
        <v>0</v>
      </c>
      <c r="CE126" s="21">
        <v>0</v>
      </c>
      <c r="CF126" s="19">
        <f t="shared" si="886"/>
        <v>0</v>
      </c>
      <c r="CG126" s="21">
        <v>0</v>
      </c>
      <c r="CH126" s="19">
        <f t="shared" si="887"/>
        <v>0</v>
      </c>
      <c r="CI126" s="21"/>
      <c r="CJ126" s="19">
        <f t="shared" si="888"/>
        <v>0</v>
      </c>
      <c r="CK126" s="21">
        <v>0</v>
      </c>
      <c r="CL126" s="19">
        <f t="shared" si="889"/>
        <v>0</v>
      </c>
      <c r="CM126" s="21"/>
      <c r="CN126" s="19">
        <f t="shared" si="890"/>
        <v>0</v>
      </c>
      <c r="CO126" s="21">
        <v>0</v>
      </c>
      <c r="CP126" s="19">
        <f t="shared" si="891"/>
        <v>0</v>
      </c>
      <c r="CQ126" s="21">
        <v>0</v>
      </c>
      <c r="CR126" s="19">
        <f t="shared" si="892"/>
        <v>0</v>
      </c>
      <c r="CS126" s="21">
        <v>0</v>
      </c>
      <c r="CT126" s="19">
        <f t="shared" si="893"/>
        <v>0</v>
      </c>
      <c r="CU126" s="19"/>
      <c r="CV126" s="19"/>
      <c r="CW126" s="19"/>
      <c r="CX126" s="19"/>
      <c r="CY126" s="55">
        <f t="shared" si="894"/>
        <v>8</v>
      </c>
      <c r="CZ126" s="55">
        <f t="shared" si="894"/>
        <v>218097.12400000001</v>
      </c>
      <c r="DF126" s="33"/>
    </row>
    <row r="127" spans="1:110" ht="45" x14ac:dyDescent="0.25">
      <c r="A127" s="28"/>
      <c r="B127" s="28">
        <v>85</v>
      </c>
      <c r="C127" s="22" t="s">
        <v>234</v>
      </c>
      <c r="D127" s="16">
        <f t="shared" si="792"/>
        <v>9860</v>
      </c>
      <c r="E127" s="16">
        <v>9959</v>
      </c>
      <c r="F127" s="17">
        <v>2.04</v>
      </c>
      <c r="G127" s="17"/>
      <c r="H127" s="29">
        <v>1</v>
      </c>
      <c r="I127" s="30"/>
      <c r="J127" s="16">
        <v>1.4</v>
      </c>
      <c r="K127" s="16">
        <v>1.68</v>
      </c>
      <c r="L127" s="16">
        <v>2.23</v>
      </c>
      <c r="M127" s="18">
        <v>2.57</v>
      </c>
      <c r="N127" s="21">
        <v>0</v>
      </c>
      <c r="O127" s="19">
        <f t="shared" si="852"/>
        <v>0</v>
      </c>
      <c r="P127" s="21"/>
      <c r="Q127" s="19">
        <f t="shared" si="853"/>
        <v>0</v>
      </c>
      <c r="R127" s="20"/>
      <c r="S127" s="19">
        <f t="shared" si="854"/>
        <v>0</v>
      </c>
      <c r="T127" s="21">
        <v>0</v>
      </c>
      <c r="U127" s="19">
        <f t="shared" si="855"/>
        <v>0</v>
      </c>
      <c r="V127" s="21">
        <v>0</v>
      </c>
      <c r="W127" s="19">
        <f t="shared" si="856"/>
        <v>0</v>
      </c>
      <c r="X127" s="21">
        <v>0</v>
      </c>
      <c r="Y127" s="19">
        <f t="shared" si="857"/>
        <v>0</v>
      </c>
      <c r="Z127" s="21"/>
      <c r="AA127" s="19">
        <f t="shared" si="858"/>
        <v>0</v>
      </c>
      <c r="AB127" s="21">
        <v>0</v>
      </c>
      <c r="AC127" s="19">
        <f t="shared" si="859"/>
        <v>0</v>
      </c>
      <c r="AD127" s="20"/>
      <c r="AE127" s="19">
        <f t="shared" si="860"/>
        <v>0</v>
      </c>
      <c r="AF127" s="21">
        <v>0</v>
      </c>
      <c r="AG127" s="19">
        <f t="shared" si="861"/>
        <v>0</v>
      </c>
      <c r="AH127" s="21">
        <v>0</v>
      </c>
      <c r="AI127" s="19">
        <f t="shared" si="862"/>
        <v>0</v>
      </c>
      <c r="AJ127" s="21"/>
      <c r="AK127" s="19">
        <f t="shared" si="863"/>
        <v>0</v>
      </c>
      <c r="AL127" s="21">
        <v>0</v>
      </c>
      <c r="AM127" s="19">
        <f t="shared" si="864"/>
        <v>0</v>
      </c>
      <c r="AN127" s="21">
        <v>0</v>
      </c>
      <c r="AO127" s="19">
        <f t="shared" si="865"/>
        <v>0</v>
      </c>
      <c r="AP127" s="21">
        <v>0</v>
      </c>
      <c r="AQ127" s="19">
        <f t="shared" si="866"/>
        <v>0</v>
      </c>
      <c r="AR127" s="21">
        <v>0</v>
      </c>
      <c r="AS127" s="19">
        <f t="shared" si="867"/>
        <v>0</v>
      </c>
      <c r="AT127" s="21">
        <v>0</v>
      </c>
      <c r="AU127" s="19">
        <f t="shared" si="868"/>
        <v>0</v>
      </c>
      <c r="AV127" s="21">
        <v>0</v>
      </c>
      <c r="AW127" s="19">
        <f t="shared" si="869"/>
        <v>0</v>
      </c>
      <c r="AX127" s="21">
        <v>0</v>
      </c>
      <c r="AY127" s="19">
        <f t="shared" si="870"/>
        <v>0</v>
      </c>
      <c r="AZ127" s="21">
        <v>0</v>
      </c>
      <c r="BA127" s="19">
        <f t="shared" si="871"/>
        <v>0</v>
      </c>
      <c r="BB127" s="21"/>
      <c r="BC127" s="19">
        <f t="shared" si="872"/>
        <v>0</v>
      </c>
      <c r="BD127" s="21"/>
      <c r="BE127" s="19">
        <f t="shared" si="873"/>
        <v>0</v>
      </c>
      <c r="BF127" s="21">
        <v>0</v>
      </c>
      <c r="BG127" s="19">
        <f t="shared" si="874"/>
        <v>0</v>
      </c>
      <c r="BH127" s="21">
        <v>0</v>
      </c>
      <c r="BI127" s="19">
        <f t="shared" si="875"/>
        <v>0</v>
      </c>
      <c r="BJ127" s="21">
        <v>0</v>
      </c>
      <c r="BK127" s="19">
        <f t="shared" si="876"/>
        <v>0</v>
      </c>
      <c r="BL127" s="21">
        <v>0</v>
      </c>
      <c r="BM127" s="19">
        <f t="shared" si="877"/>
        <v>0</v>
      </c>
      <c r="BN127" s="21"/>
      <c r="BO127" s="19">
        <f t="shared" si="878"/>
        <v>0</v>
      </c>
      <c r="BP127" s="21"/>
      <c r="BQ127" s="19">
        <f t="shared" si="879"/>
        <v>0</v>
      </c>
      <c r="BR127" s="21">
        <v>0</v>
      </c>
      <c r="BS127" s="19">
        <f t="shared" si="880"/>
        <v>0</v>
      </c>
      <c r="BT127" s="21">
        <v>0</v>
      </c>
      <c r="BU127" s="19">
        <f t="shared" si="881"/>
        <v>0</v>
      </c>
      <c r="BV127" s="21">
        <v>0</v>
      </c>
      <c r="BW127" s="19">
        <f t="shared" si="882"/>
        <v>0</v>
      </c>
      <c r="BX127" s="19">
        <v>0</v>
      </c>
      <c r="BY127" s="21">
        <v>0</v>
      </c>
      <c r="BZ127" s="19">
        <f t="shared" si="883"/>
        <v>0</v>
      </c>
      <c r="CA127" s="21"/>
      <c r="CB127" s="19">
        <f t="shared" si="884"/>
        <v>0</v>
      </c>
      <c r="CC127" s="21">
        <v>0</v>
      </c>
      <c r="CD127" s="19">
        <f t="shared" si="885"/>
        <v>0</v>
      </c>
      <c r="CE127" s="21">
        <v>0</v>
      </c>
      <c r="CF127" s="19">
        <f t="shared" si="886"/>
        <v>0</v>
      </c>
      <c r="CG127" s="21">
        <v>0</v>
      </c>
      <c r="CH127" s="19">
        <f t="shared" si="887"/>
        <v>0</v>
      </c>
      <c r="CI127" s="21"/>
      <c r="CJ127" s="19">
        <f t="shared" si="888"/>
        <v>0</v>
      </c>
      <c r="CK127" s="21">
        <v>0</v>
      </c>
      <c r="CL127" s="19">
        <f t="shared" si="889"/>
        <v>0</v>
      </c>
      <c r="CM127" s="21"/>
      <c r="CN127" s="19">
        <f t="shared" si="890"/>
        <v>0</v>
      </c>
      <c r="CO127" s="21">
        <v>0</v>
      </c>
      <c r="CP127" s="19">
        <f t="shared" si="891"/>
        <v>0</v>
      </c>
      <c r="CQ127" s="21">
        <v>0</v>
      </c>
      <c r="CR127" s="19">
        <f t="shared" si="892"/>
        <v>0</v>
      </c>
      <c r="CS127" s="21">
        <v>0</v>
      </c>
      <c r="CT127" s="19">
        <f t="shared" si="893"/>
        <v>0</v>
      </c>
      <c r="CU127" s="19"/>
      <c r="CV127" s="19"/>
      <c r="CW127" s="19"/>
      <c r="CX127" s="19"/>
      <c r="CY127" s="55">
        <f t="shared" si="894"/>
        <v>0</v>
      </c>
      <c r="CZ127" s="55">
        <f t="shared" si="894"/>
        <v>0</v>
      </c>
      <c r="DF127" s="33"/>
    </row>
    <row r="128" spans="1:110" ht="45" x14ac:dyDescent="0.25">
      <c r="A128" s="28"/>
      <c r="B128" s="28">
        <v>86</v>
      </c>
      <c r="C128" s="22" t="s">
        <v>235</v>
      </c>
      <c r="D128" s="16">
        <f t="shared" si="792"/>
        <v>9860</v>
      </c>
      <c r="E128" s="16">
        <v>9959</v>
      </c>
      <c r="F128" s="17">
        <v>2.95</v>
      </c>
      <c r="G128" s="17"/>
      <c r="H128" s="29">
        <v>1</v>
      </c>
      <c r="I128" s="30"/>
      <c r="J128" s="16">
        <v>1.4</v>
      </c>
      <c r="K128" s="16">
        <v>1.68</v>
      </c>
      <c r="L128" s="16">
        <v>2.23</v>
      </c>
      <c r="M128" s="18">
        <v>2.57</v>
      </c>
      <c r="N128" s="21">
        <v>0</v>
      </c>
      <c r="O128" s="19">
        <f t="shared" si="852"/>
        <v>0</v>
      </c>
      <c r="P128" s="21"/>
      <c r="Q128" s="19">
        <f t="shared" si="853"/>
        <v>0</v>
      </c>
      <c r="R128" s="20"/>
      <c r="S128" s="19">
        <f t="shared" si="854"/>
        <v>0</v>
      </c>
      <c r="T128" s="21">
        <v>0</v>
      </c>
      <c r="U128" s="19">
        <f t="shared" si="855"/>
        <v>0</v>
      </c>
      <c r="V128" s="21">
        <v>0</v>
      </c>
      <c r="W128" s="19">
        <f t="shared" si="856"/>
        <v>0</v>
      </c>
      <c r="X128" s="21">
        <v>0</v>
      </c>
      <c r="Y128" s="19">
        <f t="shared" si="857"/>
        <v>0</v>
      </c>
      <c r="Z128" s="21"/>
      <c r="AA128" s="19">
        <f t="shared" si="858"/>
        <v>0</v>
      </c>
      <c r="AB128" s="21">
        <v>0</v>
      </c>
      <c r="AC128" s="19">
        <f t="shared" si="859"/>
        <v>0</v>
      </c>
      <c r="AD128" s="20"/>
      <c r="AE128" s="19">
        <f t="shared" si="860"/>
        <v>0</v>
      </c>
      <c r="AF128" s="21">
        <v>0</v>
      </c>
      <c r="AG128" s="19">
        <f t="shared" si="861"/>
        <v>0</v>
      </c>
      <c r="AH128" s="21">
        <v>0</v>
      </c>
      <c r="AI128" s="19">
        <f t="shared" si="862"/>
        <v>0</v>
      </c>
      <c r="AJ128" s="21"/>
      <c r="AK128" s="19">
        <f t="shared" si="863"/>
        <v>0</v>
      </c>
      <c r="AL128" s="21">
        <v>0</v>
      </c>
      <c r="AM128" s="19">
        <f t="shared" si="864"/>
        <v>0</v>
      </c>
      <c r="AN128" s="21">
        <v>0</v>
      </c>
      <c r="AO128" s="19">
        <f t="shared" si="865"/>
        <v>0</v>
      </c>
      <c r="AP128" s="21">
        <v>0</v>
      </c>
      <c r="AQ128" s="19">
        <f t="shared" si="866"/>
        <v>0</v>
      </c>
      <c r="AR128" s="21">
        <v>0</v>
      </c>
      <c r="AS128" s="19">
        <f t="shared" si="867"/>
        <v>0</v>
      </c>
      <c r="AT128" s="21">
        <v>0</v>
      </c>
      <c r="AU128" s="19">
        <f t="shared" si="868"/>
        <v>0</v>
      </c>
      <c r="AV128" s="21">
        <v>0</v>
      </c>
      <c r="AW128" s="19">
        <f t="shared" si="869"/>
        <v>0</v>
      </c>
      <c r="AX128" s="21">
        <v>0</v>
      </c>
      <c r="AY128" s="19">
        <f t="shared" si="870"/>
        <v>0</v>
      </c>
      <c r="AZ128" s="21">
        <v>0</v>
      </c>
      <c r="BA128" s="19">
        <f t="shared" si="871"/>
        <v>0</v>
      </c>
      <c r="BB128" s="21"/>
      <c r="BC128" s="19">
        <f t="shared" si="872"/>
        <v>0</v>
      </c>
      <c r="BD128" s="21"/>
      <c r="BE128" s="19">
        <f t="shared" si="873"/>
        <v>0</v>
      </c>
      <c r="BF128" s="21">
        <v>0</v>
      </c>
      <c r="BG128" s="19">
        <f t="shared" si="874"/>
        <v>0</v>
      </c>
      <c r="BH128" s="21">
        <v>0</v>
      </c>
      <c r="BI128" s="19">
        <f t="shared" si="875"/>
        <v>0</v>
      </c>
      <c r="BJ128" s="21">
        <v>0</v>
      </c>
      <c r="BK128" s="19">
        <f t="shared" si="876"/>
        <v>0</v>
      </c>
      <c r="BL128" s="21">
        <v>0</v>
      </c>
      <c r="BM128" s="19">
        <f t="shared" si="877"/>
        <v>0</v>
      </c>
      <c r="BN128" s="21"/>
      <c r="BO128" s="19">
        <f t="shared" si="878"/>
        <v>0</v>
      </c>
      <c r="BP128" s="21"/>
      <c r="BQ128" s="19">
        <f t="shared" si="879"/>
        <v>0</v>
      </c>
      <c r="BR128" s="21">
        <v>0</v>
      </c>
      <c r="BS128" s="19">
        <f t="shared" si="880"/>
        <v>0</v>
      </c>
      <c r="BT128" s="21">
        <v>0</v>
      </c>
      <c r="BU128" s="19">
        <f t="shared" si="881"/>
        <v>0</v>
      </c>
      <c r="BV128" s="21">
        <v>0</v>
      </c>
      <c r="BW128" s="19">
        <f t="shared" si="882"/>
        <v>0</v>
      </c>
      <c r="BX128" s="19">
        <v>0</v>
      </c>
      <c r="BY128" s="21">
        <v>0</v>
      </c>
      <c r="BZ128" s="19">
        <f t="shared" si="883"/>
        <v>0</v>
      </c>
      <c r="CA128" s="21"/>
      <c r="CB128" s="19">
        <f t="shared" si="884"/>
        <v>0</v>
      </c>
      <c r="CC128" s="21"/>
      <c r="CD128" s="19">
        <f t="shared" si="885"/>
        <v>0</v>
      </c>
      <c r="CE128" s="21">
        <v>0</v>
      </c>
      <c r="CF128" s="19">
        <f t="shared" si="886"/>
        <v>0</v>
      </c>
      <c r="CG128" s="21">
        <v>0</v>
      </c>
      <c r="CH128" s="19">
        <f t="shared" si="887"/>
        <v>0</v>
      </c>
      <c r="CI128" s="21"/>
      <c r="CJ128" s="19">
        <f t="shared" si="888"/>
        <v>0</v>
      </c>
      <c r="CK128" s="21">
        <v>0</v>
      </c>
      <c r="CL128" s="19">
        <f t="shared" si="889"/>
        <v>0</v>
      </c>
      <c r="CM128" s="21"/>
      <c r="CN128" s="19">
        <f t="shared" si="890"/>
        <v>0</v>
      </c>
      <c r="CO128" s="21">
        <v>0</v>
      </c>
      <c r="CP128" s="19">
        <f t="shared" si="891"/>
        <v>0</v>
      </c>
      <c r="CQ128" s="21">
        <v>0</v>
      </c>
      <c r="CR128" s="19">
        <f t="shared" si="892"/>
        <v>0</v>
      </c>
      <c r="CS128" s="21">
        <v>0</v>
      </c>
      <c r="CT128" s="19">
        <f t="shared" si="893"/>
        <v>0</v>
      </c>
      <c r="CU128" s="19"/>
      <c r="CV128" s="19"/>
      <c r="CW128" s="19"/>
      <c r="CX128" s="19"/>
      <c r="CY128" s="55">
        <f t="shared" si="894"/>
        <v>0</v>
      </c>
      <c r="CZ128" s="55">
        <f t="shared" si="894"/>
        <v>0</v>
      </c>
      <c r="DF128" s="33"/>
    </row>
    <row r="129" spans="1:110" x14ac:dyDescent="0.25">
      <c r="A129" s="71">
        <v>31</v>
      </c>
      <c r="B129" s="71"/>
      <c r="C129" s="79" t="s">
        <v>236</v>
      </c>
      <c r="D129" s="81"/>
      <c r="E129" s="81">
        <v>9959</v>
      </c>
      <c r="F129" s="82">
        <v>0.92</v>
      </c>
      <c r="G129" s="82"/>
      <c r="H129" s="87"/>
      <c r="I129" s="88"/>
      <c r="J129" s="81"/>
      <c r="K129" s="81"/>
      <c r="L129" s="81"/>
      <c r="M129" s="85">
        <v>2.57</v>
      </c>
      <c r="N129" s="89">
        <f t="shared" ref="N129:BY129" si="895">SUM(N130:N135)</f>
        <v>63</v>
      </c>
      <c r="O129" s="89">
        <f t="shared" si="895"/>
        <v>868375.28750000009</v>
      </c>
      <c r="P129" s="89">
        <f t="shared" si="895"/>
        <v>0</v>
      </c>
      <c r="Q129" s="89">
        <f t="shared" si="895"/>
        <v>0</v>
      </c>
      <c r="R129" s="89">
        <f t="shared" si="895"/>
        <v>0</v>
      </c>
      <c r="S129" s="89">
        <f t="shared" si="895"/>
        <v>0</v>
      </c>
      <c r="T129" s="89">
        <f t="shared" si="895"/>
        <v>0</v>
      </c>
      <c r="U129" s="89">
        <f t="shared" si="895"/>
        <v>0</v>
      </c>
      <c r="V129" s="89">
        <f t="shared" si="895"/>
        <v>0</v>
      </c>
      <c r="W129" s="89">
        <f t="shared" si="895"/>
        <v>0</v>
      </c>
      <c r="X129" s="89">
        <f t="shared" si="895"/>
        <v>0</v>
      </c>
      <c r="Y129" s="89">
        <f t="shared" si="895"/>
        <v>0</v>
      </c>
      <c r="Z129" s="89">
        <f t="shared" si="895"/>
        <v>0</v>
      </c>
      <c r="AA129" s="89">
        <f t="shared" si="895"/>
        <v>0</v>
      </c>
      <c r="AB129" s="89">
        <f t="shared" si="895"/>
        <v>0</v>
      </c>
      <c r="AC129" s="89">
        <f t="shared" si="895"/>
        <v>0</v>
      </c>
      <c r="AD129" s="89">
        <f t="shared" si="895"/>
        <v>0</v>
      </c>
      <c r="AE129" s="89">
        <f t="shared" si="895"/>
        <v>0</v>
      </c>
      <c r="AF129" s="89">
        <f t="shared" si="895"/>
        <v>453</v>
      </c>
      <c r="AG129" s="89">
        <f t="shared" si="895"/>
        <v>6113223.6375000002</v>
      </c>
      <c r="AH129" s="89">
        <f t="shared" si="895"/>
        <v>0</v>
      </c>
      <c r="AI129" s="89">
        <f t="shared" si="895"/>
        <v>0</v>
      </c>
      <c r="AJ129" s="89">
        <f t="shared" si="895"/>
        <v>0</v>
      </c>
      <c r="AK129" s="89">
        <f t="shared" si="895"/>
        <v>0</v>
      </c>
      <c r="AL129" s="89">
        <f t="shared" si="895"/>
        <v>2</v>
      </c>
      <c r="AM129" s="89">
        <f t="shared" si="895"/>
        <v>33212.76</v>
      </c>
      <c r="AN129" s="89">
        <f t="shared" si="895"/>
        <v>0</v>
      </c>
      <c r="AO129" s="89">
        <f t="shared" si="895"/>
        <v>0</v>
      </c>
      <c r="AP129" s="89">
        <f t="shared" si="895"/>
        <v>0</v>
      </c>
      <c r="AQ129" s="89">
        <f t="shared" si="895"/>
        <v>0</v>
      </c>
      <c r="AR129" s="89">
        <f t="shared" si="895"/>
        <v>82</v>
      </c>
      <c r="AS129" s="89">
        <f t="shared" si="895"/>
        <v>1241326.9049999998</v>
      </c>
      <c r="AT129" s="89">
        <f t="shared" si="895"/>
        <v>0</v>
      </c>
      <c r="AU129" s="89">
        <f t="shared" si="895"/>
        <v>0</v>
      </c>
      <c r="AV129" s="89">
        <f t="shared" si="895"/>
        <v>3</v>
      </c>
      <c r="AW129" s="89">
        <f t="shared" si="895"/>
        <v>45667.544999999998</v>
      </c>
      <c r="AX129" s="89">
        <f t="shared" si="895"/>
        <v>0</v>
      </c>
      <c r="AY129" s="89">
        <f t="shared" si="895"/>
        <v>0</v>
      </c>
      <c r="AZ129" s="89">
        <f t="shared" si="895"/>
        <v>16</v>
      </c>
      <c r="BA129" s="89">
        <f t="shared" si="895"/>
        <v>204120.08749999999</v>
      </c>
      <c r="BB129" s="89">
        <f t="shared" si="895"/>
        <v>0</v>
      </c>
      <c r="BC129" s="89">
        <f t="shared" si="895"/>
        <v>0</v>
      </c>
      <c r="BD129" s="89">
        <f t="shared" si="895"/>
        <v>0</v>
      </c>
      <c r="BE129" s="89">
        <f t="shared" si="895"/>
        <v>0</v>
      </c>
      <c r="BF129" s="89">
        <f t="shared" si="895"/>
        <v>231</v>
      </c>
      <c r="BG129" s="89">
        <f t="shared" si="895"/>
        <v>3193268.4874999998</v>
      </c>
      <c r="BH129" s="89">
        <f t="shared" si="895"/>
        <v>0</v>
      </c>
      <c r="BI129" s="89">
        <f t="shared" si="895"/>
        <v>0</v>
      </c>
      <c r="BJ129" s="89">
        <f t="shared" si="895"/>
        <v>0</v>
      </c>
      <c r="BK129" s="89">
        <f t="shared" si="895"/>
        <v>0</v>
      </c>
      <c r="BL129" s="89">
        <f t="shared" si="895"/>
        <v>37</v>
      </c>
      <c r="BM129" s="89">
        <f t="shared" si="895"/>
        <v>542032.24319999991</v>
      </c>
      <c r="BN129" s="89">
        <f t="shared" si="895"/>
        <v>0</v>
      </c>
      <c r="BO129" s="89">
        <f t="shared" si="895"/>
        <v>0</v>
      </c>
      <c r="BP129" s="89">
        <f t="shared" si="895"/>
        <v>0</v>
      </c>
      <c r="BQ129" s="89">
        <f t="shared" si="895"/>
        <v>0</v>
      </c>
      <c r="BR129" s="89">
        <f t="shared" si="895"/>
        <v>0</v>
      </c>
      <c r="BS129" s="89">
        <f t="shared" si="895"/>
        <v>0</v>
      </c>
      <c r="BT129" s="89">
        <f t="shared" si="895"/>
        <v>0</v>
      </c>
      <c r="BU129" s="89">
        <f t="shared" si="895"/>
        <v>0</v>
      </c>
      <c r="BV129" s="89">
        <f t="shared" si="895"/>
        <v>2</v>
      </c>
      <c r="BW129" s="89">
        <f t="shared" si="895"/>
        <v>29061.165000000001</v>
      </c>
      <c r="BX129" s="50">
        <v>0</v>
      </c>
      <c r="BY129" s="89">
        <f t="shared" si="895"/>
        <v>0</v>
      </c>
      <c r="BZ129" s="89">
        <f t="shared" ref="BZ129:CZ129" si="896">SUM(BZ130:BZ135)</f>
        <v>0</v>
      </c>
      <c r="CA129" s="89">
        <f t="shared" si="896"/>
        <v>27</v>
      </c>
      <c r="CB129" s="89">
        <f t="shared" si="896"/>
        <v>398553.12</v>
      </c>
      <c r="CC129" s="89">
        <f t="shared" si="896"/>
        <v>130</v>
      </c>
      <c r="CD129" s="89">
        <f t="shared" si="896"/>
        <v>1868217.75</v>
      </c>
      <c r="CE129" s="89">
        <f t="shared" si="896"/>
        <v>3</v>
      </c>
      <c r="CF129" s="89">
        <f t="shared" si="896"/>
        <v>49819.14</v>
      </c>
      <c r="CG129" s="89">
        <f t="shared" si="896"/>
        <v>0</v>
      </c>
      <c r="CH129" s="89">
        <f t="shared" si="896"/>
        <v>0</v>
      </c>
      <c r="CI129" s="89">
        <f t="shared" si="896"/>
        <v>34</v>
      </c>
      <c r="CJ129" s="89">
        <f t="shared" si="896"/>
        <v>397861.1875</v>
      </c>
      <c r="CK129" s="89">
        <f t="shared" si="896"/>
        <v>6</v>
      </c>
      <c r="CL129" s="89">
        <f t="shared" si="896"/>
        <v>76112.574999999997</v>
      </c>
      <c r="CM129" s="89">
        <f t="shared" si="896"/>
        <v>0</v>
      </c>
      <c r="CN129" s="89">
        <f t="shared" si="896"/>
        <v>0</v>
      </c>
      <c r="CO129" s="89">
        <f t="shared" si="896"/>
        <v>0</v>
      </c>
      <c r="CP129" s="89">
        <f t="shared" si="896"/>
        <v>0</v>
      </c>
      <c r="CQ129" s="89">
        <f t="shared" si="896"/>
        <v>0</v>
      </c>
      <c r="CR129" s="89">
        <f t="shared" si="896"/>
        <v>0</v>
      </c>
      <c r="CS129" s="89">
        <f t="shared" si="896"/>
        <v>0</v>
      </c>
      <c r="CT129" s="89">
        <f t="shared" si="896"/>
        <v>0</v>
      </c>
      <c r="CU129" s="89"/>
      <c r="CV129" s="89"/>
      <c r="CW129" s="89"/>
      <c r="CX129" s="89"/>
      <c r="CY129" s="89">
        <f t="shared" si="896"/>
        <v>1089</v>
      </c>
      <c r="CZ129" s="89">
        <f t="shared" si="896"/>
        <v>15060851.890700003</v>
      </c>
      <c r="DF129" s="33"/>
    </row>
    <row r="130" spans="1:110" ht="30" x14ac:dyDescent="0.25">
      <c r="A130" s="28"/>
      <c r="B130" s="28">
        <v>87</v>
      </c>
      <c r="C130" s="15" t="s">
        <v>237</v>
      </c>
      <c r="D130" s="16">
        <f>D128</f>
        <v>9860</v>
      </c>
      <c r="E130" s="16">
        <v>9959</v>
      </c>
      <c r="F130" s="17">
        <v>0.89</v>
      </c>
      <c r="G130" s="17"/>
      <c r="H130" s="29">
        <v>1</v>
      </c>
      <c r="I130" s="30"/>
      <c r="J130" s="16">
        <v>1.4</v>
      </c>
      <c r="K130" s="16">
        <v>1.68</v>
      </c>
      <c r="L130" s="16">
        <v>2.23</v>
      </c>
      <c r="M130" s="18">
        <v>2.57</v>
      </c>
      <c r="N130" s="21">
        <v>0</v>
      </c>
      <c r="O130" s="19">
        <f t="shared" ref="O130:O135" si="897">SUM(N130/12*9*$D130*$F130*$H130*$J130*O$10)+SUM(N130/12*3*$E130*$F130*$H130*$J130*O$10)</f>
        <v>0</v>
      </c>
      <c r="P130" s="21">
        <v>0</v>
      </c>
      <c r="Q130" s="19">
        <f t="shared" ref="Q130:Q135" si="898">SUM(P130/12*9*$D130*$F130*$H130*$J130*Q$10)+SUM(P130/12*3*$E130*$F130*$H130*$J130*Q$10)</f>
        <v>0</v>
      </c>
      <c r="R130" s="20"/>
      <c r="S130" s="19">
        <f t="shared" ref="S130:S135" si="899">SUM(R130/12*9*$D130*$F130*$H130*$J130*S$10)+SUM(R130/12*3*$E130*$F130*$H130*$J130*S$10)</f>
        <v>0</v>
      </c>
      <c r="T130" s="21">
        <v>0</v>
      </c>
      <c r="U130" s="19">
        <f t="shared" ref="U130:U135" si="900">SUM(T130/12*9*$D130*$F130*$H130*$J130*U$10)+SUM(T130/12*3*$E130*$F130*$H130*$J130*U$10)</f>
        <v>0</v>
      </c>
      <c r="V130" s="21">
        <v>0</v>
      </c>
      <c r="W130" s="19">
        <f t="shared" ref="W130:W135" si="901">SUM(V130/12*9*$D130*$F130*$H130*$J130*W$10)+SUM(V130/12*3*$E130*$F130*$H130*$J130*W$10)</f>
        <v>0</v>
      </c>
      <c r="X130" s="21">
        <v>0</v>
      </c>
      <c r="Y130" s="19">
        <f t="shared" ref="Y130:Y135" si="902">SUM(X130/12*9*$D130*$F130*$H130*$J130*Y$10)+SUM(X130/12*3*$E130*$F130*$H130*$J130*Y$10)</f>
        <v>0</v>
      </c>
      <c r="Z130" s="21"/>
      <c r="AA130" s="19">
        <f t="shared" ref="AA130:AA135" si="903">SUM(Z130/12*9*$D130*$F130*$H130*$J130*AA$10)+SUM(Z130/12*3*$E130*$F130*$H130*$J130*AA$10)</f>
        <v>0</v>
      </c>
      <c r="AB130" s="21">
        <v>0</v>
      </c>
      <c r="AC130" s="19">
        <f t="shared" ref="AC130:AC135" si="904">SUM(AB130/12*9*$D130*$F130*$H130*$J130*AC$10)+SUM(AB130/12*3*$E130*$F130*$H130*$J130*AC$10)</f>
        <v>0</v>
      </c>
      <c r="AD130" s="20"/>
      <c r="AE130" s="19">
        <f t="shared" ref="AE130:AE135" si="905">SUM(AD130/12*9*$D130*$F130*$H130*$J130*AE$10)+SUM(AD130/12*3*$E130*$F130*$H130*$J130*AE$10)</f>
        <v>0</v>
      </c>
      <c r="AF130" s="21">
        <v>0</v>
      </c>
      <c r="AG130" s="19">
        <f t="shared" ref="AG130:AG135" si="906">SUM(AF130/12*9*$D130*$F130*$H130*$J130*AG$10)+SUM(AF130/12*3*$E130*$F130*$H130*$J130*AG$10)</f>
        <v>0</v>
      </c>
      <c r="AH130" s="21">
        <v>0</v>
      </c>
      <c r="AI130" s="19">
        <f t="shared" ref="AI130:AI135" si="907">SUM(AH130/12*9*$D130*$F130*$H130*$J130*AI$10)+SUM(AH130/12*3*$E130*$F130*$H130*$J130*AI$10)</f>
        <v>0</v>
      </c>
      <c r="AJ130" s="21"/>
      <c r="AK130" s="19">
        <f t="shared" ref="AK130:AK135" si="908">SUM(AJ130/12*9*$D130*$F130*$H130*$J130*AK$10)+SUM(AJ130/12*3*$E130*$F130*$H130*$J130*AK$10)</f>
        <v>0</v>
      </c>
      <c r="AL130" s="21">
        <v>0</v>
      </c>
      <c r="AM130" s="19">
        <f t="shared" ref="AM130:AM135" si="909">SUM(AL130/12*9*$D130*$F130*$H130*$K130*AM$10)+SUM(AL130/12*3*$E130*$F130*$H130*$K130*AM$10)</f>
        <v>0</v>
      </c>
      <c r="AN130" s="21">
        <v>0</v>
      </c>
      <c r="AO130" s="19">
        <f t="shared" ref="AO130:AO135" si="910">SUM(AN130/12*9*$D130*$F130*$H130*$K130*AO$10)+SUM(AN130/12*3*$E130*$F130*$H130*$K130*AO$10)</f>
        <v>0</v>
      </c>
      <c r="AP130" s="21">
        <v>0</v>
      </c>
      <c r="AQ130" s="19">
        <f t="shared" ref="AQ130:AQ135" si="911">SUM(AP130/12*9*$D130*$F130*$H130*$K130*AQ$10)+SUM(AP130/12*3*$E130*$F130*$H130*$K130*AQ$10)</f>
        <v>0</v>
      </c>
      <c r="AR130" s="21">
        <v>0</v>
      </c>
      <c r="AS130" s="19">
        <f t="shared" ref="AS130:AS135" si="912">SUM(AR130/12*9*$D130*$F130*$H130*$K130*AS$10)+SUM(AR130/12*3*$E130*$F130*$H130*$K130*AS$10)</f>
        <v>0</v>
      </c>
      <c r="AT130" s="21">
        <v>0</v>
      </c>
      <c r="AU130" s="19">
        <f t="shared" ref="AU130:AU135" si="913">SUM(AT130/12*9*$D130*$F130*$H130*$K130*AU$10)+SUM(AT130/12*3*$E130*$F130*$H130*$K130*AU$10)</f>
        <v>0</v>
      </c>
      <c r="AV130" s="31"/>
      <c r="AW130" s="19">
        <f t="shared" ref="AW130:AW135" si="914">SUM(AV130/12*9*$D130*$F130*$H130*$K130*AW$10)+SUM(AV130/12*3*$E130*$F130*$H130*$K130*AW$10)</f>
        <v>0</v>
      </c>
      <c r="AX130" s="21">
        <v>0</v>
      </c>
      <c r="AY130" s="19">
        <f t="shared" ref="AY130:AY135" si="915">SUM(AX130/12*9*$D130*$F130*$H130*$K130*AY$10)+SUM(AX130/12*3*$E130*$F130*$H130*$K130*AY$10)</f>
        <v>0</v>
      </c>
      <c r="AZ130" s="21">
        <v>0</v>
      </c>
      <c r="BA130" s="19">
        <f t="shared" ref="BA130:BA135" si="916">SUM(AZ130/12*9*$D130*$F130*$H130*$J130*BA$10)+SUM(AZ130/12*3*$E130*$F130*$H130*$J130*BA$10)</f>
        <v>0</v>
      </c>
      <c r="BB130" s="21"/>
      <c r="BC130" s="19">
        <f t="shared" ref="BC130:BC135" si="917">SUM(BB130/12*9*$D130*$F130*$H130*$J130*BC$10)+SUM(BB130/12*3*$E130*$F130*$H130*$J130*BC$10)</f>
        <v>0</v>
      </c>
      <c r="BD130" s="21"/>
      <c r="BE130" s="19">
        <f t="shared" ref="BE130:BE135" si="918">SUM(BD130/12*9*$D130*$F130*$H130*$J130*BE$10)+SUM(BD130/12*3*$E130*$F130*$H130*$J130*BE$10)</f>
        <v>0</v>
      </c>
      <c r="BF130" s="21"/>
      <c r="BG130" s="19">
        <f t="shared" ref="BG130:BG135" si="919">SUM(BF130/12*9*$D130*$F130*$H130*$J130*BG$10)+SUM(BF130/12*3*$E130*$F130*$H130*$J130*BG$10)</f>
        <v>0</v>
      </c>
      <c r="BH130" s="21">
        <v>0</v>
      </c>
      <c r="BI130" s="19">
        <f t="shared" ref="BI130:BI135" si="920">SUM(BH130/12*9*$D130*$F130*$H130*$J130*BI$10)+SUM(BH130/12*3*$E130*$F130*$H130*$J130*BI$10)</f>
        <v>0</v>
      </c>
      <c r="BJ130" s="21">
        <v>0</v>
      </c>
      <c r="BK130" s="19">
        <f t="shared" ref="BK130:BK135" si="921">SUM(BJ130/12*9*$D130*$F130*$H130*$K130*BK$10)+SUM(BJ130/12*3*$E130*$F130*$H130*$K130*BK$10)</f>
        <v>0</v>
      </c>
      <c r="BL130" s="21">
        <v>1</v>
      </c>
      <c r="BM130" s="19">
        <f t="shared" ref="BM130:BM135" si="922">SUM(BL130/12*9*$D130*$F130*$H130*$K130*BM$10)+SUM(BL130/12*3*$E130*$F130*$H130*$K130*BM$10)</f>
        <v>14779.678199999998</v>
      </c>
      <c r="BN130" s="21"/>
      <c r="BO130" s="19">
        <f t="shared" ref="BO130:BO135" si="923">SUM(BN130/12*9*$D130*$F130*$H130*$J130*BO$10)+SUM(BN130/12*3*$E130*$F130*$H130*$J130*BO$10)</f>
        <v>0</v>
      </c>
      <c r="BP130" s="21"/>
      <c r="BQ130" s="19">
        <f t="shared" ref="BQ130:BQ135" si="924">SUM(BP130/12*9*$D130*$F130*$H130*$K130*BQ$10)+SUM(BP130/12*3*$E130*$F130*$H130*$K130*BQ$10)</f>
        <v>0</v>
      </c>
      <c r="BR130" s="21">
        <v>0</v>
      </c>
      <c r="BS130" s="19">
        <f t="shared" ref="BS130:BS135" si="925">SUM(BR130/12*9*$D130*$F130*$H130*$J130*BS$10)+SUM(BR130/12*3*$E130*$F130*$H130*$J130*BS$10)</f>
        <v>0</v>
      </c>
      <c r="BT130" s="21">
        <v>0</v>
      </c>
      <c r="BU130" s="19">
        <f t="shared" ref="BU130:BU135" si="926">SUM(BT130/12*9*$D130*$F130*$H130*$J130*BU$10)+SUM(BT130/12*3*$E130*$F130*$H130*$J130*BU$10)</f>
        <v>0</v>
      </c>
      <c r="BV130" s="21"/>
      <c r="BW130" s="19">
        <f t="shared" ref="BW130:BW135" si="927">SUM(BV130/12*9*$D130*$F130*$H130*$K130*BW$10)+SUM(BV130/12*3*$E130*$F130*$H130*$K130*BW$10)</f>
        <v>0</v>
      </c>
      <c r="BX130" s="19">
        <v>0</v>
      </c>
      <c r="BY130" s="21">
        <v>0</v>
      </c>
      <c r="BZ130" s="19">
        <f t="shared" ref="BZ130:BZ135" si="928">SUM(BY130/12*9*$D130*$F130*$H130*$K130*BZ$10)+SUM(BY130/12*3*$E130*$F130*$H130*$K130*BZ$10)</f>
        <v>0</v>
      </c>
      <c r="CA130" s="21"/>
      <c r="CB130" s="19">
        <f t="shared" ref="CB130:CB135" si="929">SUM(CA130/12*9*$D130*$F130*$H130*$K130*CB$10)+SUM(CA130/12*3*$E130*$F130*$H130*$K130*CB$10)</f>
        <v>0</v>
      </c>
      <c r="CC130" s="31"/>
      <c r="CD130" s="19">
        <f t="shared" ref="CD130:CD135" si="930">SUM(CC130/12*9*$D130*$F130*$H130*$K130*CD$10)+SUM(CC130/12*3*$E130*$F130*$H130*$K130*CD$10)</f>
        <v>0</v>
      </c>
      <c r="CE130" s="21"/>
      <c r="CF130" s="19">
        <f t="shared" ref="CF130:CF135" si="931">SUM(CE130/12*9*$D130*$F130*$H130*$K130*CF$10)+SUM(CE130/12*3*$E130*$F130*$H130*$K130*CF$10)</f>
        <v>0</v>
      </c>
      <c r="CG130" s="21">
        <v>0</v>
      </c>
      <c r="CH130" s="19">
        <f t="shared" ref="CH130:CH135" si="932">SUM(CG130/12*9*$D130*$F130*$H130*$J130*CH$10)+SUM(CG130/12*3*$E130*$F130*$H130*$J130*CH$10)</f>
        <v>0</v>
      </c>
      <c r="CI130" s="21"/>
      <c r="CJ130" s="19">
        <f t="shared" ref="CJ130:CJ135" si="933">SUM(CI130/12*9*$D130*$F130*$H130*$J130*CJ$10)+SUM(CI130/12*3*$E130*$F130*$H130*$J130*CJ$10)</f>
        <v>0</v>
      </c>
      <c r="CK130" s="21">
        <v>0</v>
      </c>
      <c r="CL130" s="19">
        <f t="shared" ref="CL130:CL135" si="934">SUM(CK130/12*9*$D130*$F130*$H130*$J130*CL$10)+SUM(CK130/12*3*$E130*$F130*$H130*$J130*CL$10)</f>
        <v>0</v>
      </c>
      <c r="CM130" s="21"/>
      <c r="CN130" s="19">
        <f t="shared" ref="CN130:CN135" si="935">SUM(CM130/12*9*$D130*$F130*$H130*$K130*CN$10)+SUM(CM130/12*3*$E130*$F130*$H130*$K130*CN$10)</f>
        <v>0</v>
      </c>
      <c r="CO130" s="21">
        <v>0</v>
      </c>
      <c r="CP130" s="19">
        <f t="shared" ref="CP130:CP135" si="936">SUM(CO130/12*9*$D130*$F130*$H130*$K130*CP$10)+SUM(CO130/12*3*$E130*$F130*$H130*$K130*CP$10)</f>
        <v>0</v>
      </c>
      <c r="CQ130" s="21"/>
      <c r="CR130" s="19">
        <f t="shared" ref="CR130:CR135" si="937">SUM(CQ130/12*9*$D130*$F130*$H130*$M130*CR$10)+SUM(CQ130/12*3*$E130*$F130*$H130*$M130*CR$10)</f>
        <v>0</v>
      </c>
      <c r="CS130" s="21"/>
      <c r="CT130" s="19">
        <f t="shared" ref="CT130:CT135" si="938">SUM(CS130/12*9*$D130*$F130*$H130*$L130*CT$10)+SUM(CS130/12*3*$E130*$F130*$H130*$L130*CT$10)</f>
        <v>0</v>
      </c>
      <c r="CU130" s="19"/>
      <c r="CV130" s="19"/>
      <c r="CW130" s="19"/>
      <c r="CX130" s="19"/>
      <c r="CY130" s="55">
        <f t="shared" ref="CY130:CZ135" si="939">SUM(AD130,R130,T130,AB130,N130,V130,P130,BF130,BT130,CG130,CK130,BH130,CI130,AF130,AZ130,BB130,AH130,BD130,BR130,AJ130,X130,CO130,BJ130,CM130,BL130,BY130,CC130,BV130,CA130,AL130,AN130,AP130,AR130,AT130,AX130,AV130,BP130,CS130,CQ130,CE130,Z130,BN130)</f>
        <v>1</v>
      </c>
      <c r="CZ130" s="55">
        <f t="shared" si="939"/>
        <v>14779.678199999998</v>
      </c>
      <c r="DF130" s="33"/>
    </row>
    <row r="131" spans="1:110" ht="45" x14ac:dyDescent="0.25">
      <c r="A131" s="28"/>
      <c r="B131" s="28">
        <v>88</v>
      </c>
      <c r="C131" s="15" t="s">
        <v>238</v>
      </c>
      <c r="D131" s="16">
        <f>D130</f>
        <v>9860</v>
      </c>
      <c r="E131" s="16">
        <v>9959</v>
      </c>
      <c r="F131" s="17">
        <v>0.75</v>
      </c>
      <c r="G131" s="17"/>
      <c r="H131" s="29">
        <v>1</v>
      </c>
      <c r="I131" s="30"/>
      <c r="J131" s="16">
        <v>1.4</v>
      </c>
      <c r="K131" s="16">
        <v>1.68</v>
      </c>
      <c r="L131" s="16">
        <v>2.23</v>
      </c>
      <c r="M131" s="18">
        <v>2.57</v>
      </c>
      <c r="N131" s="21">
        <v>1</v>
      </c>
      <c r="O131" s="19">
        <f t="shared" si="897"/>
        <v>10378.987499999999</v>
      </c>
      <c r="P131" s="21">
        <v>0</v>
      </c>
      <c r="Q131" s="19">
        <f t="shared" si="898"/>
        <v>0</v>
      </c>
      <c r="R131" s="20"/>
      <c r="S131" s="19">
        <f t="shared" si="899"/>
        <v>0</v>
      </c>
      <c r="T131" s="21">
        <v>0</v>
      </c>
      <c r="U131" s="19">
        <f t="shared" si="900"/>
        <v>0</v>
      </c>
      <c r="V131" s="21">
        <v>0</v>
      </c>
      <c r="W131" s="19">
        <f t="shared" si="901"/>
        <v>0</v>
      </c>
      <c r="X131" s="21">
        <v>0</v>
      </c>
      <c r="Y131" s="19">
        <f t="shared" si="902"/>
        <v>0</v>
      </c>
      <c r="Z131" s="21"/>
      <c r="AA131" s="19">
        <f t="shared" si="903"/>
        <v>0</v>
      </c>
      <c r="AB131" s="21">
        <v>0</v>
      </c>
      <c r="AC131" s="19">
        <f t="shared" si="904"/>
        <v>0</v>
      </c>
      <c r="AD131" s="20"/>
      <c r="AE131" s="19">
        <f t="shared" si="905"/>
        <v>0</v>
      </c>
      <c r="AF131" s="21">
        <v>45</v>
      </c>
      <c r="AG131" s="19">
        <f t="shared" si="906"/>
        <v>467054.4375</v>
      </c>
      <c r="AH131" s="21">
        <v>0</v>
      </c>
      <c r="AI131" s="19">
        <f t="shared" si="907"/>
        <v>0</v>
      </c>
      <c r="AJ131" s="21"/>
      <c r="AK131" s="19">
        <f t="shared" si="908"/>
        <v>0</v>
      </c>
      <c r="AL131" s="21">
        <v>0</v>
      </c>
      <c r="AM131" s="19">
        <f t="shared" si="909"/>
        <v>0</v>
      </c>
      <c r="AN131" s="21">
        <v>0</v>
      </c>
      <c r="AO131" s="19">
        <f t="shared" si="910"/>
        <v>0</v>
      </c>
      <c r="AP131" s="21">
        <v>0</v>
      </c>
      <c r="AQ131" s="19">
        <f t="shared" si="911"/>
        <v>0</v>
      </c>
      <c r="AR131" s="31">
        <v>29</v>
      </c>
      <c r="AS131" s="19">
        <f t="shared" si="912"/>
        <v>361188.76500000001</v>
      </c>
      <c r="AT131" s="21">
        <v>0</v>
      </c>
      <c r="AU131" s="19">
        <f t="shared" si="913"/>
        <v>0</v>
      </c>
      <c r="AV131" s="21">
        <v>1</v>
      </c>
      <c r="AW131" s="19">
        <f t="shared" si="914"/>
        <v>12454.785</v>
      </c>
      <c r="AX131" s="21">
        <v>0</v>
      </c>
      <c r="AY131" s="19">
        <f t="shared" si="915"/>
        <v>0</v>
      </c>
      <c r="AZ131" s="21">
        <v>5</v>
      </c>
      <c r="BA131" s="19">
        <f t="shared" si="916"/>
        <v>51894.9375</v>
      </c>
      <c r="BB131" s="21"/>
      <c r="BC131" s="19">
        <f t="shared" si="917"/>
        <v>0</v>
      </c>
      <c r="BD131" s="21"/>
      <c r="BE131" s="19">
        <f t="shared" si="918"/>
        <v>0</v>
      </c>
      <c r="BF131" s="21">
        <v>1</v>
      </c>
      <c r="BG131" s="19">
        <f t="shared" si="919"/>
        <v>10378.987499999999</v>
      </c>
      <c r="BH131" s="21">
        <v>0</v>
      </c>
      <c r="BI131" s="19">
        <f t="shared" si="920"/>
        <v>0</v>
      </c>
      <c r="BJ131" s="21">
        <v>0</v>
      </c>
      <c r="BK131" s="19">
        <f t="shared" si="921"/>
        <v>0</v>
      </c>
      <c r="BL131" s="21">
        <v>17</v>
      </c>
      <c r="BM131" s="19">
        <f t="shared" si="922"/>
        <v>211731.345</v>
      </c>
      <c r="BN131" s="21"/>
      <c r="BO131" s="19">
        <f t="shared" si="923"/>
        <v>0</v>
      </c>
      <c r="BP131" s="21"/>
      <c r="BQ131" s="19">
        <f t="shared" si="924"/>
        <v>0</v>
      </c>
      <c r="BR131" s="21">
        <v>0</v>
      </c>
      <c r="BS131" s="19">
        <f t="shared" si="925"/>
        <v>0</v>
      </c>
      <c r="BT131" s="21"/>
      <c r="BU131" s="19">
        <f t="shared" si="926"/>
        <v>0</v>
      </c>
      <c r="BV131" s="31">
        <v>1</v>
      </c>
      <c r="BW131" s="19">
        <f t="shared" si="927"/>
        <v>12454.785</v>
      </c>
      <c r="BX131" s="19">
        <v>0</v>
      </c>
      <c r="BY131" s="21">
        <v>0</v>
      </c>
      <c r="BZ131" s="19">
        <f t="shared" si="928"/>
        <v>0</v>
      </c>
      <c r="CA131" s="21">
        <v>12</v>
      </c>
      <c r="CB131" s="19">
        <f t="shared" si="929"/>
        <v>149457.41999999998</v>
      </c>
      <c r="CC131" s="31">
        <v>70</v>
      </c>
      <c r="CD131" s="19">
        <f t="shared" si="930"/>
        <v>871834.95</v>
      </c>
      <c r="CE131" s="21"/>
      <c r="CF131" s="19">
        <f t="shared" si="931"/>
        <v>0</v>
      </c>
      <c r="CG131" s="21">
        <v>0</v>
      </c>
      <c r="CH131" s="19">
        <f t="shared" si="932"/>
        <v>0</v>
      </c>
      <c r="CI131" s="21">
        <v>21</v>
      </c>
      <c r="CJ131" s="19">
        <f t="shared" si="933"/>
        <v>217958.73749999999</v>
      </c>
      <c r="CK131" s="21">
        <v>2</v>
      </c>
      <c r="CL131" s="19">
        <f t="shared" si="934"/>
        <v>20757.974999999999</v>
      </c>
      <c r="CM131" s="21"/>
      <c r="CN131" s="19">
        <f t="shared" si="935"/>
        <v>0</v>
      </c>
      <c r="CO131" s="21">
        <v>0</v>
      </c>
      <c r="CP131" s="19">
        <f t="shared" si="936"/>
        <v>0</v>
      </c>
      <c r="CQ131" s="21"/>
      <c r="CR131" s="19">
        <f t="shared" si="937"/>
        <v>0</v>
      </c>
      <c r="CS131" s="21"/>
      <c r="CT131" s="19">
        <f t="shared" si="938"/>
        <v>0</v>
      </c>
      <c r="CU131" s="19"/>
      <c r="CV131" s="19"/>
      <c r="CW131" s="19"/>
      <c r="CX131" s="19"/>
      <c r="CY131" s="55">
        <f t="shared" si="939"/>
        <v>205</v>
      </c>
      <c r="CZ131" s="55">
        <f t="shared" si="939"/>
        <v>2397546.1124999998</v>
      </c>
      <c r="DF131" s="33"/>
    </row>
    <row r="132" spans="1:110" ht="45" x14ac:dyDescent="0.25">
      <c r="A132" s="28"/>
      <c r="B132" s="28">
        <v>89</v>
      </c>
      <c r="C132" s="15" t="s">
        <v>239</v>
      </c>
      <c r="D132" s="16">
        <f t="shared" ref="D132:D133" si="940">D131</f>
        <v>9860</v>
      </c>
      <c r="E132" s="16">
        <v>9959</v>
      </c>
      <c r="F132" s="17">
        <v>1</v>
      </c>
      <c r="G132" s="17"/>
      <c r="H132" s="29">
        <v>1</v>
      </c>
      <c r="I132" s="30"/>
      <c r="J132" s="16">
        <v>1.4</v>
      </c>
      <c r="K132" s="16">
        <v>1.68</v>
      </c>
      <c r="L132" s="16">
        <v>2.23</v>
      </c>
      <c r="M132" s="18">
        <v>2.57</v>
      </c>
      <c r="N132" s="21">
        <v>62</v>
      </c>
      <c r="O132" s="19">
        <f t="shared" si="897"/>
        <v>857996.3</v>
      </c>
      <c r="P132" s="21"/>
      <c r="Q132" s="19">
        <f t="shared" si="898"/>
        <v>0</v>
      </c>
      <c r="R132" s="20"/>
      <c r="S132" s="19">
        <f t="shared" si="899"/>
        <v>0</v>
      </c>
      <c r="T132" s="21">
        <v>0</v>
      </c>
      <c r="U132" s="19">
        <f t="shared" si="900"/>
        <v>0</v>
      </c>
      <c r="V132" s="21">
        <v>0</v>
      </c>
      <c r="W132" s="19">
        <f t="shared" si="901"/>
        <v>0</v>
      </c>
      <c r="X132" s="21">
        <v>0</v>
      </c>
      <c r="Y132" s="19">
        <f t="shared" si="902"/>
        <v>0</v>
      </c>
      <c r="Z132" s="21"/>
      <c r="AA132" s="19">
        <f t="shared" si="903"/>
        <v>0</v>
      </c>
      <c r="AB132" s="21">
        <v>0</v>
      </c>
      <c r="AC132" s="19">
        <f t="shared" si="904"/>
        <v>0</v>
      </c>
      <c r="AD132" s="20"/>
      <c r="AE132" s="19">
        <f t="shared" si="905"/>
        <v>0</v>
      </c>
      <c r="AF132" s="21">
        <v>408</v>
      </c>
      <c r="AG132" s="19">
        <f t="shared" si="906"/>
        <v>5646169.2000000002</v>
      </c>
      <c r="AH132" s="21">
        <v>0</v>
      </c>
      <c r="AI132" s="19">
        <f t="shared" si="907"/>
        <v>0</v>
      </c>
      <c r="AJ132" s="21"/>
      <c r="AK132" s="19">
        <f t="shared" si="908"/>
        <v>0</v>
      </c>
      <c r="AL132" s="21">
        <v>2</v>
      </c>
      <c r="AM132" s="19">
        <f t="shared" si="909"/>
        <v>33212.76</v>
      </c>
      <c r="AN132" s="21">
        <v>0</v>
      </c>
      <c r="AO132" s="19">
        <f t="shared" si="910"/>
        <v>0</v>
      </c>
      <c r="AP132" s="21"/>
      <c r="AQ132" s="19">
        <f t="shared" si="911"/>
        <v>0</v>
      </c>
      <c r="AR132" s="31">
        <v>53</v>
      </c>
      <c r="AS132" s="19">
        <f t="shared" si="912"/>
        <v>880138.1399999999</v>
      </c>
      <c r="AT132" s="21">
        <v>0</v>
      </c>
      <c r="AU132" s="19">
        <f t="shared" si="913"/>
        <v>0</v>
      </c>
      <c r="AV132" s="21">
        <v>2</v>
      </c>
      <c r="AW132" s="19">
        <f t="shared" si="914"/>
        <v>33212.76</v>
      </c>
      <c r="AX132" s="21">
        <v>0</v>
      </c>
      <c r="AY132" s="19">
        <f t="shared" si="915"/>
        <v>0</v>
      </c>
      <c r="AZ132" s="21">
        <v>11</v>
      </c>
      <c r="BA132" s="19">
        <f t="shared" si="916"/>
        <v>152225.15</v>
      </c>
      <c r="BB132" s="21"/>
      <c r="BC132" s="19">
        <f t="shared" si="917"/>
        <v>0</v>
      </c>
      <c r="BD132" s="21"/>
      <c r="BE132" s="19">
        <f t="shared" si="918"/>
        <v>0</v>
      </c>
      <c r="BF132" s="21">
        <v>230</v>
      </c>
      <c r="BG132" s="19">
        <f t="shared" si="919"/>
        <v>3182889.5</v>
      </c>
      <c r="BH132" s="21">
        <v>0</v>
      </c>
      <c r="BI132" s="19">
        <f t="shared" si="920"/>
        <v>0</v>
      </c>
      <c r="BJ132" s="21">
        <v>0</v>
      </c>
      <c r="BK132" s="19">
        <f t="shared" si="921"/>
        <v>0</v>
      </c>
      <c r="BL132" s="21">
        <v>19</v>
      </c>
      <c r="BM132" s="19">
        <f t="shared" si="922"/>
        <v>315521.21999999997</v>
      </c>
      <c r="BN132" s="21"/>
      <c r="BO132" s="19">
        <f t="shared" si="923"/>
        <v>0</v>
      </c>
      <c r="BP132" s="21"/>
      <c r="BQ132" s="19">
        <f t="shared" si="924"/>
        <v>0</v>
      </c>
      <c r="BR132" s="21">
        <v>0</v>
      </c>
      <c r="BS132" s="19">
        <f t="shared" si="925"/>
        <v>0</v>
      </c>
      <c r="BT132" s="21"/>
      <c r="BU132" s="19">
        <f t="shared" si="926"/>
        <v>0</v>
      </c>
      <c r="BV132" s="21">
        <v>1</v>
      </c>
      <c r="BW132" s="19">
        <f t="shared" si="927"/>
        <v>16606.38</v>
      </c>
      <c r="BX132" s="19">
        <v>0</v>
      </c>
      <c r="BY132" s="21">
        <v>0</v>
      </c>
      <c r="BZ132" s="19">
        <f t="shared" si="928"/>
        <v>0</v>
      </c>
      <c r="CA132" s="31">
        <v>15</v>
      </c>
      <c r="CB132" s="19">
        <f t="shared" si="929"/>
        <v>249095.7</v>
      </c>
      <c r="CC132" s="31">
        <v>60</v>
      </c>
      <c r="CD132" s="19">
        <f t="shared" si="930"/>
        <v>996382.8</v>
      </c>
      <c r="CE132" s="21">
        <v>3</v>
      </c>
      <c r="CF132" s="19">
        <f t="shared" si="931"/>
        <v>49819.14</v>
      </c>
      <c r="CG132" s="21">
        <v>0</v>
      </c>
      <c r="CH132" s="19">
        <f t="shared" si="932"/>
        <v>0</v>
      </c>
      <c r="CI132" s="21">
        <v>13</v>
      </c>
      <c r="CJ132" s="19">
        <f t="shared" si="933"/>
        <v>179902.45</v>
      </c>
      <c r="CK132" s="21">
        <v>4</v>
      </c>
      <c r="CL132" s="19">
        <f t="shared" si="934"/>
        <v>55354.6</v>
      </c>
      <c r="CM132" s="21"/>
      <c r="CN132" s="19">
        <f t="shared" si="935"/>
        <v>0</v>
      </c>
      <c r="CO132" s="21"/>
      <c r="CP132" s="19">
        <f t="shared" si="936"/>
        <v>0</v>
      </c>
      <c r="CQ132" s="21"/>
      <c r="CR132" s="19">
        <f t="shared" si="937"/>
        <v>0</v>
      </c>
      <c r="CS132" s="21"/>
      <c r="CT132" s="19">
        <f t="shared" si="938"/>
        <v>0</v>
      </c>
      <c r="CU132" s="19"/>
      <c r="CV132" s="19"/>
      <c r="CW132" s="19"/>
      <c r="CX132" s="19"/>
      <c r="CY132" s="55">
        <f t="shared" si="939"/>
        <v>883</v>
      </c>
      <c r="CZ132" s="55">
        <f t="shared" si="939"/>
        <v>12648526.100000003</v>
      </c>
      <c r="DF132" s="33"/>
    </row>
    <row r="133" spans="1:110" ht="45" x14ac:dyDescent="0.25">
      <c r="A133" s="28"/>
      <c r="B133" s="28">
        <v>90</v>
      </c>
      <c r="C133" s="15" t="s">
        <v>240</v>
      </c>
      <c r="D133" s="16">
        <f t="shared" si="940"/>
        <v>9860</v>
      </c>
      <c r="E133" s="16">
        <v>9959</v>
      </c>
      <c r="F133" s="17">
        <v>4.34</v>
      </c>
      <c r="G133" s="17"/>
      <c r="H133" s="29">
        <v>1</v>
      </c>
      <c r="I133" s="30"/>
      <c r="J133" s="16">
        <v>1.4</v>
      </c>
      <c r="K133" s="16">
        <v>1.68</v>
      </c>
      <c r="L133" s="16">
        <v>2.23</v>
      </c>
      <c r="M133" s="18">
        <v>2.57</v>
      </c>
      <c r="N133" s="21"/>
      <c r="O133" s="19">
        <f t="shared" si="897"/>
        <v>0</v>
      </c>
      <c r="P133" s="21"/>
      <c r="Q133" s="19">
        <f t="shared" si="898"/>
        <v>0</v>
      </c>
      <c r="R133" s="20"/>
      <c r="S133" s="19">
        <f t="shared" si="899"/>
        <v>0</v>
      </c>
      <c r="T133" s="21"/>
      <c r="U133" s="19">
        <f t="shared" si="900"/>
        <v>0</v>
      </c>
      <c r="V133" s="21"/>
      <c r="W133" s="19">
        <f t="shared" si="901"/>
        <v>0</v>
      </c>
      <c r="X133" s="21"/>
      <c r="Y133" s="19">
        <f t="shared" si="902"/>
        <v>0</v>
      </c>
      <c r="Z133" s="21"/>
      <c r="AA133" s="19">
        <f t="shared" si="903"/>
        <v>0</v>
      </c>
      <c r="AB133" s="21"/>
      <c r="AC133" s="19">
        <f t="shared" si="904"/>
        <v>0</v>
      </c>
      <c r="AD133" s="20"/>
      <c r="AE133" s="19">
        <f t="shared" si="905"/>
        <v>0</v>
      </c>
      <c r="AF133" s="21"/>
      <c r="AG133" s="19">
        <f t="shared" si="906"/>
        <v>0</v>
      </c>
      <c r="AH133" s="21"/>
      <c r="AI133" s="19">
        <f t="shared" si="907"/>
        <v>0</v>
      </c>
      <c r="AJ133" s="21"/>
      <c r="AK133" s="19">
        <f t="shared" si="908"/>
        <v>0</v>
      </c>
      <c r="AL133" s="21"/>
      <c r="AM133" s="19">
        <f t="shared" si="909"/>
        <v>0</v>
      </c>
      <c r="AN133" s="21"/>
      <c r="AO133" s="19">
        <f t="shared" si="910"/>
        <v>0</v>
      </c>
      <c r="AP133" s="21"/>
      <c r="AQ133" s="19">
        <f t="shared" si="911"/>
        <v>0</v>
      </c>
      <c r="AR133" s="31"/>
      <c r="AS133" s="19">
        <f t="shared" si="912"/>
        <v>0</v>
      </c>
      <c r="AT133" s="21"/>
      <c r="AU133" s="19">
        <f t="shared" si="913"/>
        <v>0</v>
      </c>
      <c r="AV133" s="21"/>
      <c r="AW133" s="19">
        <f t="shared" si="914"/>
        <v>0</v>
      </c>
      <c r="AX133" s="21"/>
      <c r="AY133" s="19">
        <f t="shared" si="915"/>
        <v>0</v>
      </c>
      <c r="AZ133" s="21"/>
      <c r="BA133" s="19">
        <f t="shared" si="916"/>
        <v>0</v>
      </c>
      <c r="BB133" s="21"/>
      <c r="BC133" s="19">
        <f t="shared" si="917"/>
        <v>0</v>
      </c>
      <c r="BD133" s="21"/>
      <c r="BE133" s="19">
        <f t="shared" si="918"/>
        <v>0</v>
      </c>
      <c r="BF133" s="21"/>
      <c r="BG133" s="19">
        <f t="shared" si="919"/>
        <v>0</v>
      </c>
      <c r="BH133" s="21"/>
      <c r="BI133" s="19">
        <f t="shared" si="920"/>
        <v>0</v>
      </c>
      <c r="BJ133" s="21"/>
      <c r="BK133" s="19">
        <f t="shared" si="921"/>
        <v>0</v>
      </c>
      <c r="BL133" s="21"/>
      <c r="BM133" s="19">
        <f t="shared" si="922"/>
        <v>0</v>
      </c>
      <c r="BN133" s="21"/>
      <c r="BO133" s="19">
        <f t="shared" si="923"/>
        <v>0</v>
      </c>
      <c r="BP133" s="21"/>
      <c r="BQ133" s="19">
        <f t="shared" si="924"/>
        <v>0</v>
      </c>
      <c r="BR133" s="21"/>
      <c r="BS133" s="19">
        <f t="shared" si="925"/>
        <v>0</v>
      </c>
      <c r="BT133" s="21"/>
      <c r="BU133" s="19">
        <f t="shared" si="926"/>
        <v>0</v>
      </c>
      <c r="BV133" s="21"/>
      <c r="BW133" s="19">
        <f t="shared" si="927"/>
        <v>0</v>
      </c>
      <c r="BX133" s="19">
        <v>0</v>
      </c>
      <c r="BY133" s="21"/>
      <c r="BZ133" s="19">
        <f t="shared" si="928"/>
        <v>0</v>
      </c>
      <c r="CA133" s="31"/>
      <c r="CB133" s="19">
        <f t="shared" si="929"/>
        <v>0</v>
      </c>
      <c r="CC133" s="31"/>
      <c r="CD133" s="19">
        <f t="shared" si="930"/>
        <v>0</v>
      </c>
      <c r="CE133" s="21"/>
      <c r="CF133" s="19">
        <f t="shared" si="931"/>
        <v>0</v>
      </c>
      <c r="CG133" s="21"/>
      <c r="CH133" s="19">
        <f t="shared" si="932"/>
        <v>0</v>
      </c>
      <c r="CI133" s="21"/>
      <c r="CJ133" s="19">
        <f t="shared" si="933"/>
        <v>0</v>
      </c>
      <c r="CK133" s="21"/>
      <c r="CL133" s="19">
        <f t="shared" si="934"/>
        <v>0</v>
      </c>
      <c r="CM133" s="21"/>
      <c r="CN133" s="19">
        <f t="shared" si="935"/>
        <v>0</v>
      </c>
      <c r="CO133" s="21"/>
      <c r="CP133" s="19">
        <f t="shared" si="936"/>
        <v>0</v>
      </c>
      <c r="CQ133" s="21"/>
      <c r="CR133" s="19">
        <f t="shared" si="937"/>
        <v>0</v>
      </c>
      <c r="CS133" s="21"/>
      <c r="CT133" s="19">
        <f t="shared" si="938"/>
        <v>0</v>
      </c>
      <c r="CU133" s="19"/>
      <c r="CV133" s="19"/>
      <c r="CW133" s="19"/>
      <c r="CX133" s="19"/>
      <c r="CY133" s="55">
        <f t="shared" si="939"/>
        <v>0</v>
      </c>
      <c r="CZ133" s="55">
        <f t="shared" si="939"/>
        <v>0</v>
      </c>
      <c r="DF133" s="33"/>
    </row>
    <row r="134" spans="1:110" ht="30" x14ac:dyDescent="0.25">
      <c r="A134" s="28"/>
      <c r="B134" s="28">
        <v>91</v>
      </c>
      <c r="C134" s="22" t="s">
        <v>241</v>
      </c>
      <c r="D134" s="16">
        <f>D132</f>
        <v>9860</v>
      </c>
      <c r="E134" s="16">
        <v>9959</v>
      </c>
      <c r="F134" s="17">
        <v>1.29</v>
      </c>
      <c r="G134" s="17"/>
      <c r="H134" s="29">
        <v>1</v>
      </c>
      <c r="I134" s="30"/>
      <c r="J134" s="16">
        <v>1.4</v>
      </c>
      <c r="K134" s="16">
        <v>1.68</v>
      </c>
      <c r="L134" s="16">
        <v>2.23</v>
      </c>
      <c r="M134" s="18">
        <v>2.57</v>
      </c>
      <c r="N134" s="21">
        <v>0</v>
      </c>
      <c r="O134" s="19">
        <f t="shared" si="897"/>
        <v>0</v>
      </c>
      <c r="P134" s="21">
        <v>0</v>
      </c>
      <c r="Q134" s="19">
        <f t="shared" si="898"/>
        <v>0</v>
      </c>
      <c r="R134" s="20"/>
      <c r="S134" s="19">
        <f t="shared" si="899"/>
        <v>0</v>
      </c>
      <c r="T134" s="21">
        <v>0</v>
      </c>
      <c r="U134" s="19">
        <f t="shared" si="900"/>
        <v>0</v>
      </c>
      <c r="V134" s="21">
        <v>0</v>
      </c>
      <c r="W134" s="19">
        <f t="shared" si="901"/>
        <v>0</v>
      </c>
      <c r="X134" s="21">
        <v>0</v>
      </c>
      <c r="Y134" s="19">
        <f t="shared" si="902"/>
        <v>0</v>
      </c>
      <c r="Z134" s="21"/>
      <c r="AA134" s="19">
        <f t="shared" si="903"/>
        <v>0</v>
      </c>
      <c r="AB134" s="21">
        <v>0</v>
      </c>
      <c r="AC134" s="19">
        <f t="shared" si="904"/>
        <v>0</v>
      </c>
      <c r="AD134" s="20"/>
      <c r="AE134" s="19">
        <f t="shared" si="905"/>
        <v>0</v>
      </c>
      <c r="AF134" s="21">
        <v>0</v>
      </c>
      <c r="AG134" s="19">
        <f t="shared" si="906"/>
        <v>0</v>
      </c>
      <c r="AH134" s="21">
        <v>0</v>
      </c>
      <c r="AI134" s="19">
        <f t="shared" si="907"/>
        <v>0</v>
      </c>
      <c r="AJ134" s="21"/>
      <c r="AK134" s="19">
        <f t="shared" si="908"/>
        <v>0</v>
      </c>
      <c r="AL134" s="21">
        <v>0</v>
      </c>
      <c r="AM134" s="19">
        <f t="shared" si="909"/>
        <v>0</v>
      </c>
      <c r="AN134" s="21">
        <v>0</v>
      </c>
      <c r="AO134" s="19">
        <f t="shared" si="910"/>
        <v>0</v>
      </c>
      <c r="AP134" s="21">
        <v>0</v>
      </c>
      <c r="AQ134" s="19">
        <f t="shared" si="911"/>
        <v>0</v>
      </c>
      <c r="AR134" s="21">
        <v>0</v>
      </c>
      <c r="AS134" s="19">
        <f t="shared" si="912"/>
        <v>0</v>
      </c>
      <c r="AT134" s="21">
        <v>0</v>
      </c>
      <c r="AU134" s="19">
        <f t="shared" si="913"/>
        <v>0</v>
      </c>
      <c r="AV134" s="21"/>
      <c r="AW134" s="19">
        <f t="shared" si="914"/>
        <v>0</v>
      </c>
      <c r="AX134" s="21">
        <v>0</v>
      </c>
      <c r="AY134" s="19">
        <f t="shared" si="915"/>
        <v>0</v>
      </c>
      <c r="AZ134" s="21">
        <v>0</v>
      </c>
      <c r="BA134" s="19">
        <f t="shared" si="916"/>
        <v>0</v>
      </c>
      <c r="BB134" s="21"/>
      <c r="BC134" s="19">
        <f t="shared" si="917"/>
        <v>0</v>
      </c>
      <c r="BD134" s="21"/>
      <c r="BE134" s="19">
        <f t="shared" si="918"/>
        <v>0</v>
      </c>
      <c r="BF134" s="21">
        <v>0</v>
      </c>
      <c r="BG134" s="19">
        <f t="shared" si="919"/>
        <v>0</v>
      </c>
      <c r="BH134" s="21">
        <v>0</v>
      </c>
      <c r="BI134" s="19">
        <f t="shared" si="920"/>
        <v>0</v>
      </c>
      <c r="BJ134" s="21">
        <v>0</v>
      </c>
      <c r="BK134" s="19">
        <f t="shared" si="921"/>
        <v>0</v>
      </c>
      <c r="BL134" s="21">
        <v>0</v>
      </c>
      <c r="BM134" s="19">
        <f t="shared" si="922"/>
        <v>0</v>
      </c>
      <c r="BN134" s="21"/>
      <c r="BO134" s="19">
        <f t="shared" si="923"/>
        <v>0</v>
      </c>
      <c r="BP134" s="21"/>
      <c r="BQ134" s="19">
        <f t="shared" si="924"/>
        <v>0</v>
      </c>
      <c r="BR134" s="21">
        <v>0</v>
      </c>
      <c r="BS134" s="19">
        <f t="shared" si="925"/>
        <v>0</v>
      </c>
      <c r="BT134" s="21">
        <v>0</v>
      </c>
      <c r="BU134" s="19">
        <f t="shared" si="926"/>
        <v>0</v>
      </c>
      <c r="BV134" s="21">
        <v>0</v>
      </c>
      <c r="BW134" s="19">
        <f t="shared" si="927"/>
        <v>0</v>
      </c>
      <c r="BX134" s="19">
        <v>0</v>
      </c>
      <c r="BY134" s="21">
        <v>0</v>
      </c>
      <c r="BZ134" s="19">
        <f t="shared" si="928"/>
        <v>0</v>
      </c>
      <c r="CA134" s="21"/>
      <c r="CB134" s="19">
        <f t="shared" si="929"/>
        <v>0</v>
      </c>
      <c r="CC134" s="21">
        <v>0</v>
      </c>
      <c r="CD134" s="19">
        <f t="shared" si="930"/>
        <v>0</v>
      </c>
      <c r="CE134" s="21"/>
      <c r="CF134" s="19">
        <f t="shared" si="931"/>
        <v>0</v>
      </c>
      <c r="CG134" s="21">
        <v>0</v>
      </c>
      <c r="CH134" s="19">
        <f t="shared" si="932"/>
        <v>0</v>
      </c>
      <c r="CI134" s="21"/>
      <c r="CJ134" s="19">
        <f t="shared" si="933"/>
        <v>0</v>
      </c>
      <c r="CK134" s="21">
        <v>0</v>
      </c>
      <c r="CL134" s="19">
        <f t="shared" si="934"/>
        <v>0</v>
      </c>
      <c r="CM134" s="21"/>
      <c r="CN134" s="19">
        <f t="shared" si="935"/>
        <v>0</v>
      </c>
      <c r="CO134" s="21">
        <v>0</v>
      </c>
      <c r="CP134" s="19">
        <f t="shared" si="936"/>
        <v>0</v>
      </c>
      <c r="CQ134" s="21">
        <v>0</v>
      </c>
      <c r="CR134" s="19">
        <f t="shared" si="937"/>
        <v>0</v>
      </c>
      <c r="CS134" s="21">
        <v>0</v>
      </c>
      <c r="CT134" s="19">
        <f t="shared" si="938"/>
        <v>0</v>
      </c>
      <c r="CU134" s="19"/>
      <c r="CV134" s="19"/>
      <c r="CW134" s="19"/>
      <c r="CX134" s="19"/>
      <c r="CY134" s="55">
        <f t="shared" si="939"/>
        <v>0</v>
      </c>
      <c r="CZ134" s="55">
        <f t="shared" si="939"/>
        <v>0</v>
      </c>
      <c r="DF134" s="33"/>
    </row>
    <row r="135" spans="1:110" x14ac:dyDescent="0.25">
      <c r="A135" s="28"/>
      <c r="B135" s="28">
        <v>92</v>
      </c>
      <c r="C135" s="22" t="s">
        <v>242</v>
      </c>
      <c r="D135" s="16">
        <f>D134</f>
        <v>9860</v>
      </c>
      <c r="E135" s="16">
        <v>9959</v>
      </c>
      <c r="F135" s="17">
        <v>2.6</v>
      </c>
      <c r="G135" s="17"/>
      <c r="H135" s="29">
        <v>1</v>
      </c>
      <c r="I135" s="30"/>
      <c r="J135" s="16">
        <v>1.4</v>
      </c>
      <c r="K135" s="16">
        <v>1.68</v>
      </c>
      <c r="L135" s="16">
        <v>2.23</v>
      </c>
      <c r="M135" s="18">
        <v>2.57</v>
      </c>
      <c r="N135" s="21">
        <v>0</v>
      </c>
      <c r="O135" s="19">
        <f t="shared" si="897"/>
        <v>0</v>
      </c>
      <c r="P135" s="21">
        <v>0</v>
      </c>
      <c r="Q135" s="19">
        <f t="shared" si="898"/>
        <v>0</v>
      </c>
      <c r="R135" s="20"/>
      <c r="S135" s="19">
        <f t="shared" si="899"/>
        <v>0</v>
      </c>
      <c r="T135" s="21">
        <v>0</v>
      </c>
      <c r="U135" s="19">
        <f t="shared" si="900"/>
        <v>0</v>
      </c>
      <c r="V135" s="21">
        <v>0</v>
      </c>
      <c r="W135" s="19">
        <f t="shared" si="901"/>
        <v>0</v>
      </c>
      <c r="X135" s="21">
        <v>0</v>
      </c>
      <c r="Y135" s="19">
        <f t="shared" si="902"/>
        <v>0</v>
      </c>
      <c r="Z135" s="21"/>
      <c r="AA135" s="19">
        <f t="shared" si="903"/>
        <v>0</v>
      </c>
      <c r="AB135" s="21">
        <v>0</v>
      </c>
      <c r="AC135" s="19">
        <f t="shared" si="904"/>
        <v>0</v>
      </c>
      <c r="AD135" s="20"/>
      <c r="AE135" s="19">
        <f t="shared" si="905"/>
        <v>0</v>
      </c>
      <c r="AF135" s="21">
        <v>0</v>
      </c>
      <c r="AG135" s="19">
        <f t="shared" si="906"/>
        <v>0</v>
      </c>
      <c r="AH135" s="21">
        <v>0</v>
      </c>
      <c r="AI135" s="19">
        <f t="shared" si="907"/>
        <v>0</v>
      </c>
      <c r="AJ135" s="21"/>
      <c r="AK135" s="19">
        <f t="shared" si="908"/>
        <v>0</v>
      </c>
      <c r="AL135" s="21">
        <v>0</v>
      </c>
      <c r="AM135" s="19">
        <f t="shared" si="909"/>
        <v>0</v>
      </c>
      <c r="AN135" s="21">
        <v>0</v>
      </c>
      <c r="AO135" s="19">
        <f t="shared" si="910"/>
        <v>0</v>
      </c>
      <c r="AP135" s="21">
        <v>0</v>
      </c>
      <c r="AQ135" s="19">
        <f t="shared" si="911"/>
        <v>0</v>
      </c>
      <c r="AR135" s="21">
        <v>0</v>
      </c>
      <c r="AS135" s="19">
        <f t="shared" si="912"/>
        <v>0</v>
      </c>
      <c r="AT135" s="21">
        <v>0</v>
      </c>
      <c r="AU135" s="19">
        <f t="shared" si="913"/>
        <v>0</v>
      </c>
      <c r="AV135" s="21">
        <v>0</v>
      </c>
      <c r="AW135" s="19">
        <f t="shared" si="914"/>
        <v>0</v>
      </c>
      <c r="AX135" s="21">
        <v>0</v>
      </c>
      <c r="AY135" s="19">
        <f t="shared" si="915"/>
        <v>0</v>
      </c>
      <c r="AZ135" s="21">
        <v>0</v>
      </c>
      <c r="BA135" s="19">
        <f t="shared" si="916"/>
        <v>0</v>
      </c>
      <c r="BB135" s="21"/>
      <c r="BC135" s="19">
        <f t="shared" si="917"/>
        <v>0</v>
      </c>
      <c r="BD135" s="21"/>
      <c r="BE135" s="19">
        <f t="shared" si="918"/>
        <v>0</v>
      </c>
      <c r="BF135" s="21">
        <v>0</v>
      </c>
      <c r="BG135" s="19">
        <f t="shared" si="919"/>
        <v>0</v>
      </c>
      <c r="BH135" s="21">
        <v>0</v>
      </c>
      <c r="BI135" s="19">
        <f t="shared" si="920"/>
        <v>0</v>
      </c>
      <c r="BJ135" s="21">
        <v>0</v>
      </c>
      <c r="BK135" s="19">
        <f t="shared" si="921"/>
        <v>0</v>
      </c>
      <c r="BL135" s="21"/>
      <c r="BM135" s="19">
        <f t="shared" si="922"/>
        <v>0</v>
      </c>
      <c r="BN135" s="21"/>
      <c r="BO135" s="19">
        <f t="shared" si="923"/>
        <v>0</v>
      </c>
      <c r="BP135" s="21"/>
      <c r="BQ135" s="19">
        <f t="shared" si="924"/>
        <v>0</v>
      </c>
      <c r="BR135" s="21">
        <v>0</v>
      </c>
      <c r="BS135" s="19">
        <f t="shared" si="925"/>
        <v>0</v>
      </c>
      <c r="BT135" s="21">
        <v>0</v>
      </c>
      <c r="BU135" s="19">
        <f t="shared" si="926"/>
        <v>0</v>
      </c>
      <c r="BV135" s="21">
        <v>0</v>
      </c>
      <c r="BW135" s="19">
        <f t="shared" si="927"/>
        <v>0</v>
      </c>
      <c r="BX135" s="19">
        <v>0</v>
      </c>
      <c r="BY135" s="21">
        <v>0</v>
      </c>
      <c r="BZ135" s="19">
        <f t="shared" si="928"/>
        <v>0</v>
      </c>
      <c r="CA135" s="21"/>
      <c r="CB135" s="19">
        <f t="shared" si="929"/>
        <v>0</v>
      </c>
      <c r="CC135" s="21">
        <v>0</v>
      </c>
      <c r="CD135" s="19">
        <f t="shared" si="930"/>
        <v>0</v>
      </c>
      <c r="CE135" s="21">
        <v>0</v>
      </c>
      <c r="CF135" s="19">
        <f t="shared" si="931"/>
        <v>0</v>
      </c>
      <c r="CG135" s="21">
        <v>0</v>
      </c>
      <c r="CH135" s="19">
        <f t="shared" si="932"/>
        <v>0</v>
      </c>
      <c r="CI135" s="21"/>
      <c r="CJ135" s="19">
        <f t="shared" si="933"/>
        <v>0</v>
      </c>
      <c r="CK135" s="21">
        <v>0</v>
      </c>
      <c r="CL135" s="19">
        <f t="shared" si="934"/>
        <v>0</v>
      </c>
      <c r="CM135" s="21"/>
      <c r="CN135" s="19">
        <f t="shared" si="935"/>
        <v>0</v>
      </c>
      <c r="CO135" s="21">
        <v>0</v>
      </c>
      <c r="CP135" s="19">
        <f t="shared" si="936"/>
        <v>0</v>
      </c>
      <c r="CQ135" s="21">
        <v>0</v>
      </c>
      <c r="CR135" s="19">
        <f t="shared" si="937"/>
        <v>0</v>
      </c>
      <c r="CS135" s="21">
        <v>0</v>
      </c>
      <c r="CT135" s="19">
        <f t="shared" si="938"/>
        <v>0</v>
      </c>
      <c r="CU135" s="19"/>
      <c r="CV135" s="19"/>
      <c r="CW135" s="19"/>
      <c r="CX135" s="19"/>
      <c r="CY135" s="55">
        <f t="shared" si="939"/>
        <v>0</v>
      </c>
      <c r="CZ135" s="55">
        <f t="shared" si="939"/>
        <v>0</v>
      </c>
      <c r="DF135" s="33"/>
    </row>
    <row r="136" spans="1:110" x14ac:dyDescent="0.25">
      <c r="A136" s="71">
        <v>32</v>
      </c>
      <c r="B136" s="71"/>
      <c r="C136" s="79" t="s">
        <v>243</v>
      </c>
      <c r="D136" s="81"/>
      <c r="E136" s="81">
        <v>9959</v>
      </c>
      <c r="F136" s="82">
        <v>1.85</v>
      </c>
      <c r="G136" s="82"/>
      <c r="H136" s="87"/>
      <c r="I136" s="88"/>
      <c r="J136" s="81"/>
      <c r="K136" s="81"/>
      <c r="L136" s="81"/>
      <c r="M136" s="85">
        <v>2.57</v>
      </c>
      <c r="N136" s="89">
        <f t="shared" ref="N136:BY136" si="941">SUM(N137:N143)</f>
        <v>0</v>
      </c>
      <c r="O136" s="89">
        <f t="shared" si="941"/>
        <v>0</v>
      </c>
      <c r="P136" s="89">
        <f t="shared" si="941"/>
        <v>0</v>
      </c>
      <c r="Q136" s="89">
        <f t="shared" si="941"/>
        <v>0</v>
      </c>
      <c r="R136" s="89">
        <f t="shared" si="941"/>
        <v>0</v>
      </c>
      <c r="S136" s="89">
        <f t="shared" si="941"/>
        <v>0</v>
      </c>
      <c r="T136" s="89">
        <f t="shared" si="941"/>
        <v>0</v>
      </c>
      <c r="U136" s="89">
        <f t="shared" si="941"/>
        <v>0</v>
      </c>
      <c r="V136" s="89">
        <f t="shared" si="941"/>
        <v>0</v>
      </c>
      <c r="W136" s="89">
        <f t="shared" si="941"/>
        <v>0</v>
      </c>
      <c r="X136" s="89">
        <f t="shared" si="941"/>
        <v>0</v>
      </c>
      <c r="Y136" s="89">
        <f t="shared" si="941"/>
        <v>0</v>
      </c>
      <c r="Z136" s="89">
        <f t="shared" si="941"/>
        <v>0</v>
      </c>
      <c r="AA136" s="89">
        <f t="shared" si="941"/>
        <v>0</v>
      </c>
      <c r="AB136" s="89">
        <f t="shared" si="941"/>
        <v>0</v>
      </c>
      <c r="AC136" s="89">
        <f t="shared" si="941"/>
        <v>0</v>
      </c>
      <c r="AD136" s="89">
        <f t="shared" si="941"/>
        <v>0</v>
      </c>
      <c r="AE136" s="89">
        <f t="shared" si="941"/>
        <v>0</v>
      </c>
      <c r="AF136" s="89">
        <f t="shared" si="941"/>
        <v>0</v>
      </c>
      <c r="AG136" s="89">
        <f t="shared" si="941"/>
        <v>0</v>
      </c>
      <c r="AH136" s="89">
        <f t="shared" si="941"/>
        <v>0</v>
      </c>
      <c r="AI136" s="89">
        <f t="shared" si="941"/>
        <v>0</v>
      </c>
      <c r="AJ136" s="89">
        <f t="shared" si="941"/>
        <v>0</v>
      </c>
      <c r="AK136" s="89">
        <f t="shared" si="941"/>
        <v>0</v>
      </c>
      <c r="AL136" s="89">
        <f t="shared" si="941"/>
        <v>0</v>
      </c>
      <c r="AM136" s="89">
        <f t="shared" si="941"/>
        <v>0</v>
      </c>
      <c r="AN136" s="89">
        <f t="shared" si="941"/>
        <v>0</v>
      </c>
      <c r="AO136" s="89">
        <f t="shared" si="941"/>
        <v>0</v>
      </c>
      <c r="AP136" s="89">
        <f t="shared" si="941"/>
        <v>0</v>
      </c>
      <c r="AQ136" s="89">
        <f t="shared" si="941"/>
        <v>0</v>
      </c>
      <c r="AR136" s="89">
        <f t="shared" si="941"/>
        <v>0</v>
      </c>
      <c r="AS136" s="89">
        <f t="shared" si="941"/>
        <v>0</v>
      </c>
      <c r="AT136" s="89">
        <f t="shared" si="941"/>
        <v>0</v>
      </c>
      <c r="AU136" s="89">
        <f t="shared" si="941"/>
        <v>0</v>
      </c>
      <c r="AV136" s="89">
        <f t="shared" si="941"/>
        <v>0</v>
      </c>
      <c r="AW136" s="89">
        <f t="shared" si="941"/>
        <v>0</v>
      </c>
      <c r="AX136" s="89">
        <f t="shared" si="941"/>
        <v>0</v>
      </c>
      <c r="AY136" s="89">
        <f t="shared" si="941"/>
        <v>0</v>
      </c>
      <c r="AZ136" s="89">
        <f t="shared" si="941"/>
        <v>0</v>
      </c>
      <c r="BA136" s="89">
        <f t="shared" si="941"/>
        <v>0</v>
      </c>
      <c r="BB136" s="89">
        <f t="shared" si="941"/>
        <v>0</v>
      </c>
      <c r="BC136" s="89">
        <f t="shared" si="941"/>
        <v>0</v>
      </c>
      <c r="BD136" s="89">
        <f t="shared" si="941"/>
        <v>0</v>
      </c>
      <c r="BE136" s="89">
        <f t="shared" si="941"/>
        <v>0</v>
      </c>
      <c r="BF136" s="89">
        <f t="shared" si="941"/>
        <v>0</v>
      </c>
      <c r="BG136" s="89">
        <f t="shared" si="941"/>
        <v>0</v>
      </c>
      <c r="BH136" s="89">
        <f t="shared" si="941"/>
        <v>0</v>
      </c>
      <c r="BI136" s="89">
        <f t="shared" si="941"/>
        <v>0</v>
      </c>
      <c r="BJ136" s="89">
        <f t="shared" si="941"/>
        <v>0</v>
      </c>
      <c r="BK136" s="89">
        <f t="shared" si="941"/>
        <v>0</v>
      </c>
      <c r="BL136" s="89">
        <f t="shared" si="941"/>
        <v>0</v>
      </c>
      <c r="BM136" s="89">
        <f t="shared" si="941"/>
        <v>0</v>
      </c>
      <c r="BN136" s="89">
        <f t="shared" si="941"/>
        <v>0</v>
      </c>
      <c r="BO136" s="89">
        <f t="shared" si="941"/>
        <v>0</v>
      </c>
      <c r="BP136" s="89">
        <f t="shared" si="941"/>
        <v>0</v>
      </c>
      <c r="BQ136" s="89">
        <f t="shared" si="941"/>
        <v>0</v>
      </c>
      <c r="BR136" s="89">
        <f t="shared" si="941"/>
        <v>0</v>
      </c>
      <c r="BS136" s="89">
        <f t="shared" si="941"/>
        <v>0</v>
      </c>
      <c r="BT136" s="89">
        <f t="shared" si="941"/>
        <v>0</v>
      </c>
      <c r="BU136" s="89">
        <f t="shared" si="941"/>
        <v>0</v>
      </c>
      <c r="BV136" s="89">
        <f t="shared" si="941"/>
        <v>0</v>
      </c>
      <c r="BW136" s="89">
        <f t="shared" si="941"/>
        <v>0</v>
      </c>
      <c r="BX136" s="50">
        <v>0</v>
      </c>
      <c r="BY136" s="89">
        <f t="shared" si="941"/>
        <v>0</v>
      </c>
      <c r="BZ136" s="89">
        <f t="shared" ref="BZ136:CZ136" si="942">SUM(BZ137:BZ143)</f>
        <v>0</v>
      </c>
      <c r="CA136" s="89">
        <f t="shared" si="942"/>
        <v>0</v>
      </c>
      <c r="CB136" s="89">
        <f t="shared" si="942"/>
        <v>0</v>
      </c>
      <c r="CC136" s="89">
        <f t="shared" si="942"/>
        <v>0</v>
      </c>
      <c r="CD136" s="89">
        <f t="shared" si="942"/>
        <v>0</v>
      </c>
      <c r="CE136" s="89">
        <f t="shared" si="942"/>
        <v>0</v>
      </c>
      <c r="CF136" s="89">
        <f t="shared" si="942"/>
        <v>0</v>
      </c>
      <c r="CG136" s="89">
        <f t="shared" si="942"/>
        <v>0</v>
      </c>
      <c r="CH136" s="89">
        <f t="shared" si="942"/>
        <v>0</v>
      </c>
      <c r="CI136" s="89">
        <f t="shared" si="942"/>
        <v>0</v>
      </c>
      <c r="CJ136" s="89">
        <f t="shared" si="942"/>
        <v>0</v>
      </c>
      <c r="CK136" s="89">
        <f t="shared" si="942"/>
        <v>0</v>
      </c>
      <c r="CL136" s="89">
        <f t="shared" si="942"/>
        <v>0</v>
      </c>
      <c r="CM136" s="89">
        <f t="shared" si="942"/>
        <v>0</v>
      </c>
      <c r="CN136" s="89">
        <f t="shared" si="942"/>
        <v>0</v>
      </c>
      <c r="CO136" s="89">
        <f t="shared" si="942"/>
        <v>0</v>
      </c>
      <c r="CP136" s="89">
        <f t="shared" si="942"/>
        <v>0</v>
      </c>
      <c r="CQ136" s="89">
        <f t="shared" si="942"/>
        <v>0</v>
      </c>
      <c r="CR136" s="89">
        <f t="shared" si="942"/>
        <v>0</v>
      </c>
      <c r="CS136" s="89">
        <f t="shared" si="942"/>
        <v>0</v>
      </c>
      <c r="CT136" s="89">
        <f t="shared" si="942"/>
        <v>0</v>
      </c>
      <c r="CU136" s="89"/>
      <c r="CV136" s="89"/>
      <c r="CW136" s="89"/>
      <c r="CX136" s="89"/>
      <c r="CY136" s="89">
        <f t="shared" si="942"/>
        <v>0</v>
      </c>
      <c r="CZ136" s="89">
        <f t="shared" si="942"/>
        <v>0</v>
      </c>
      <c r="DF136" s="33"/>
    </row>
    <row r="137" spans="1:110" ht="45" x14ac:dyDescent="0.25">
      <c r="A137" s="28"/>
      <c r="B137" s="28">
        <v>93</v>
      </c>
      <c r="C137" s="22" t="s">
        <v>244</v>
      </c>
      <c r="D137" s="16">
        <f>D135</f>
        <v>9860</v>
      </c>
      <c r="E137" s="16">
        <v>9959</v>
      </c>
      <c r="F137" s="17">
        <v>2.11</v>
      </c>
      <c r="G137" s="17"/>
      <c r="H137" s="29">
        <v>1</v>
      </c>
      <c r="I137" s="30"/>
      <c r="J137" s="16">
        <v>1.4</v>
      </c>
      <c r="K137" s="16">
        <v>1.68</v>
      </c>
      <c r="L137" s="16">
        <v>2.23</v>
      </c>
      <c r="M137" s="18">
        <v>2.57</v>
      </c>
      <c r="N137" s="21">
        <v>0</v>
      </c>
      <c r="O137" s="19">
        <f t="shared" ref="O137:O143" si="943">SUM(N137/12*9*$D137*$F137*$H137*$J137*O$10)+SUM(N137/12*3*$E137*$F137*$H137*$J137*O$10)</f>
        <v>0</v>
      </c>
      <c r="P137" s="21">
        <v>0</v>
      </c>
      <c r="Q137" s="19">
        <f t="shared" ref="Q137:Q143" si="944">SUM(P137/12*9*$D137*$F137*$H137*$J137*Q$10)+SUM(P137/12*3*$E137*$F137*$H137*$J137*Q$10)</f>
        <v>0</v>
      </c>
      <c r="R137" s="20"/>
      <c r="S137" s="19">
        <f t="shared" ref="S137:S143" si="945">SUM(R137/12*9*$D137*$F137*$H137*$J137*S$10)+SUM(R137/12*3*$E137*$F137*$H137*$J137*S$10)</f>
        <v>0</v>
      </c>
      <c r="T137" s="21">
        <v>0</v>
      </c>
      <c r="U137" s="19">
        <f t="shared" ref="U137:U143" si="946">SUM(T137/12*9*$D137*$F137*$H137*$J137*U$10)+SUM(T137/12*3*$E137*$F137*$H137*$J137*U$10)</f>
        <v>0</v>
      </c>
      <c r="V137" s="21">
        <v>0</v>
      </c>
      <c r="W137" s="19">
        <f t="shared" ref="W137:W143" si="947">SUM(V137/12*9*$D137*$F137*$H137*$J137*W$10)+SUM(V137/12*3*$E137*$F137*$H137*$J137*W$10)</f>
        <v>0</v>
      </c>
      <c r="X137" s="21">
        <v>0</v>
      </c>
      <c r="Y137" s="19">
        <f t="shared" ref="Y137:Y143" si="948">SUM(X137/12*9*$D137*$F137*$H137*$J137*Y$10)+SUM(X137/12*3*$E137*$F137*$H137*$J137*Y$10)</f>
        <v>0</v>
      </c>
      <c r="Z137" s="21"/>
      <c r="AA137" s="19">
        <f t="shared" ref="AA137:AA143" si="949">SUM(Z137/12*9*$D137*$F137*$H137*$J137*AA$10)+SUM(Z137/12*3*$E137*$F137*$H137*$J137*AA$10)</f>
        <v>0</v>
      </c>
      <c r="AB137" s="21">
        <v>0</v>
      </c>
      <c r="AC137" s="19">
        <f t="shared" ref="AC137:AC143" si="950">SUM(AB137/12*9*$D137*$F137*$H137*$J137*AC$10)+SUM(AB137/12*3*$E137*$F137*$H137*$J137*AC$10)</f>
        <v>0</v>
      </c>
      <c r="AD137" s="20"/>
      <c r="AE137" s="19">
        <f t="shared" ref="AE137:AE143" si="951">SUM(AD137/12*9*$D137*$F137*$H137*$J137*AE$10)+SUM(AD137/12*3*$E137*$F137*$H137*$J137*AE$10)</f>
        <v>0</v>
      </c>
      <c r="AF137" s="21">
        <v>0</v>
      </c>
      <c r="AG137" s="19">
        <f t="shared" ref="AG137:AG143" si="952">SUM(AF137/12*9*$D137*$F137*$H137*$J137*AG$10)+SUM(AF137/12*3*$E137*$F137*$H137*$J137*AG$10)</f>
        <v>0</v>
      </c>
      <c r="AH137" s="21">
        <v>0</v>
      </c>
      <c r="AI137" s="19">
        <f t="shared" ref="AI137:AI143" si="953">SUM(AH137/12*9*$D137*$F137*$H137*$J137*AI$10)+SUM(AH137/12*3*$E137*$F137*$H137*$J137*AI$10)</f>
        <v>0</v>
      </c>
      <c r="AJ137" s="21"/>
      <c r="AK137" s="19">
        <f t="shared" ref="AK137:AK143" si="954">SUM(AJ137/12*9*$D137*$F137*$H137*$J137*AK$10)+SUM(AJ137/12*3*$E137*$F137*$H137*$J137*AK$10)</f>
        <v>0</v>
      </c>
      <c r="AL137" s="21">
        <v>0</v>
      </c>
      <c r="AM137" s="19">
        <f t="shared" ref="AM137:AM143" si="955">SUM(AL137/12*9*$D137*$F137*$H137*$K137*AM$10)+SUM(AL137/12*3*$E137*$F137*$H137*$K137*AM$10)</f>
        <v>0</v>
      </c>
      <c r="AN137" s="21">
        <v>0</v>
      </c>
      <c r="AO137" s="19">
        <f t="shared" ref="AO137:AO143" si="956">SUM(AN137/12*9*$D137*$F137*$H137*$K137*AO$10)+SUM(AN137/12*3*$E137*$F137*$H137*$K137*AO$10)</f>
        <v>0</v>
      </c>
      <c r="AP137" s="21">
        <v>0</v>
      </c>
      <c r="AQ137" s="19">
        <f t="shared" ref="AQ137:AQ143" si="957">SUM(AP137/12*9*$D137*$F137*$H137*$K137*AQ$10)+SUM(AP137/12*3*$E137*$F137*$H137*$K137*AQ$10)</f>
        <v>0</v>
      </c>
      <c r="AR137" s="21">
        <v>0</v>
      </c>
      <c r="AS137" s="19">
        <f t="shared" ref="AS137:AS143" si="958">SUM(AR137/12*9*$D137*$F137*$H137*$K137*AS$10)+SUM(AR137/12*3*$E137*$F137*$H137*$K137*AS$10)</f>
        <v>0</v>
      </c>
      <c r="AT137" s="21">
        <v>0</v>
      </c>
      <c r="AU137" s="19">
        <f t="shared" ref="AU137:AU143" si="959">SUM(AT137/12*9*$D137*$F137*$H137*$K137*AU$10)+SUM(AT137/12*3*$E137*$F137*$H137*$K137*AU$10)</f>
        <v>0</v>
      </c>
      <c r="AV137" s="21">
        <v>0</v>
      </c>
      <c r="AW137" s="19">
        <f t="shared" ref="AW137:AW143" si="960">SUM(AV137/12*9*$D137*$F137*$H137*$K137*AW$10)+SUM(AV137/12*3*$E137*$F137*$H137*$K137*AW$10)</f>
        <v>0</v>
      </c>
      <c r="AX137" s="21">
        <v>0</v>
      </c>
      <c r="AY137" s="19">
        <f t="shared" ref="AY137:AY143" si="961">SUM(AX137/12*9*$D137*$F137*$H137*$K137*AY$10)+SUM(AX137/12*3*$E137*$F137*$H137*$K137*AY$10)</f>
        <v>0</v>
      </c>
      <c r="AZ137" s="21">
        <v>0</v>
      </c>
      <c r="BA137" s="19">
        <f t="shared" ref="BA137:BA143" si="962">SUM(AZ137/12*9*$D137*$F137*$H137*$J137*BA$10)+SUM(AZ137/12*3*$E137*$F137*$H137*$J137*BA$10)</f>
        <v>0</v>
      </c>
      <c r="BB137" s="21"/>
      <c r="BC137" s="19">
        <f t="shared" ref="BC137:BC143" si="963">SUM(BB137/12*9*$D137*$F137*$H137*$J137*BC$10)+SUM(BB137/12*3*$E137*$F137*$H137*$J137*BC$10)</f>
        <v>0</v>
      </c>
      <c r="BD137" s="21"/>
      <c r="BE137" s="19">
        <f t="shared" ref="BE137:BE143" si="964">SUM(BD137/12*9*$D137*$F137*$H137*$J137*BE$10)+SUM(BD137/12*3*$E137*$F137*$H137*$J137*BE$10)</f>
        <v>0</v>
      </c>
      <c r="BF137" s="21">
        <v>0</v>
      </c>
      <c r="BG137" s="19">
        <f t="shared" ref="BG137:BG143" si="965">SUM(BF137/12*9*$D137*$F137*$H137*$J137*BG$10)+SUM(BF137/12*3*$E137*$F137*$H137*$J137*BG$10)</f>
        <v>0</v>
      </c>
      <c r="BH137" s="21">
        <v>0</v>
      </c>
      <c r="BI137" s="19">
        <f t="shared" ref="BI137:BI143" si="966">SUM(BH137/12*9*$D137*$F137*$H137*$J137*BI$10)+SUM(BH137/12*3*$E137*$F137*$H137*$J137*BI$10)</f>
        <v>0</v>
      </c>
      <c r="BJ137" s="21">
        <v>0</v>
      </c>
      <c r="BK137" s="19">
        <f t="shared" ref="BK137:BK143" si="967">SUM(BJ137/12*9*$D137*$F137*$H137*$K137*BK$10)+SUM(BJ137/12*3*$E137*$F137*$H137*$K137*BK$10)</f>
        <v>0</v>
      </c>
      <c r="BL137" s="21">
        <v>0</v>
      </c>
      <c r="BM137" s="19">
        <f t="shared" ref="BM137:BM143" si="968">SUM(BL137/12*9*$D137*$F137*$H137*$K137*BM$10)+SUM(BL137/12*3*$E137*$F137*$H137*$K137*BM$10)</f>
        <v>0</v>
      </c>
      <c r="BN137" s="21"/>
      <c r="BO137" s="19">
        <f t="shared" ref="BO137:BO143" si="969">SUM(BN137/12*9*$D137*$F137*$H137*$J137*BO$10)+SUM(BN137/12*3*$E137*$F137*$H137*$J137*BO$10)</f>
        <v>0</v>
      </c>
      <c r="BP137" s="21"/>
      <c r="BQ137" s="19">
        <f t="shared" ref="BQ137:BQ143" si="970">SUM(BP137/12*9*$D137*$F137*$H137*$K137*BQ$10)+SUM(BP137/12*3*$E137*$F137*$H137*$K137*BQ$10)</f>
        <v>0</v>
      </c>
      <c r="BR137" s="21">
        <v>0</v>
      </c>
      <c r="BS137" s="19">
        <f t="shared" ref="BS137:BS143" si="971">SUM(BR137/12*9*$D137*$F137*$H137*$J137*BS$10)+SUM(BR137/12*3*$E137*$F137*$H137*$J137*BS$10)</f>
        <v>0</v>
      </c>
      <c r="BT137" s="21">
        <v>0</v>
      </c>
      <c r="BU137" s="19">
        <f t="shared" ref="BU137:BU143" si="972">SUM(BT137/12*9*$D137*$F137*$H137*$J137*BU$10)+SUM(BT137/12*3*$E137*$F137*$H137*$J137*BU$10)</f>
        <v>0</v>
      </c>
      <c r="BV137" s="21">
        <v>0</v>
      </c>
      <c r="BW137" s="19">
        <f t="shared" ref="BW137:BW143" si="973">SUM(BV137/12*9*$D137*$F137*$H137*$K137*BW$10)+SUM(BV137/12*3*$E137*$F137*$H137*$K137*BW$10)</f>
        <v>0</v>
      </c>
      <c r="BX137" s="19">
        <v>0</v>
      </c>
      <c r="BY137" s="21">
        <v>0</v>
      </c>
      <c r="BZ137" s="19">
        <f t="shared" ref="BZ137:BZ143" si="974">SUM(BY137/12*9*$D137*$F137*$H137*$K137*BZ$10)+SUM(BY137/12*3*$E137*$F137*$H137*$K137*BZ$10)</f>
        <v>0</v>
      </c>
      <c r="CA137" s="21"/>
      <c r="CB137" s="19">
        <f t="shared" ref="CB137:CB143" si="975">SUM(CA137/12*9*$D137*$F137*$H137*$K137*CB$10)+SUM(CA137/12*3*$E137*$F137*$H137*$K137*CB$10)</f>
        <v>0</v>
      </c>
      <c r="CC137" s="21">
        <v>0</v>
      </c>
      <c r="CD137" s="19">
        <f t="shared" ref="CD137:CD143" si="976">SUM(CC137/12*9*$D137*$F137*$H137*$K137*CD$10)+SUM(CC137/12*3*$E137*$F137*$H137*$K137*CD$10)</f>
        <v>0</v>
      </c>
      <c r="CE137" s="21">
        <v>0</v>
      </c>
      <c r="CF137" s="19">
        <f t="shared" ref="CF137:CF143" si="977">SUM(CE137/12*9*$D137*$F137*$H137*$K137*CF$10)+SUM(CE137/12*3*$E137*$F137*$H137*$K137*CF$10)</f>
        <v>0</v>
      </c>
      <c r="CG137" s="21">
        <v>0</v>
      </c>
      <c r="CH137" s="19">
        <f t="shared" ref="CH137:CH143" si="978">SUM(CG137/12*9*$D137*$F137*$H137*$J137*CH$10)+SUM(CG137/12*3*$E137*$F137*$H137*$J137*CH$10)</f>
        <v>0</v>
      </c>
      <c r="CI137" s="21"/>
      <c r="CJ137" s="19">
        <f t="shared" ref="CJ137:CJ143" si="979">SUM(CI137/12*9*$D137*$F137*$H137*$J137*CJ$10)+SUM(CI137/12*3*$E137*$F137*$H137*$J137*CJ$10)</f>
        <v>0</v>
      </c>
      <c r="CK137" s="21">
        <v>0</v>
      </c>
      <c r="CL137" s="19">
        <f t="shared" ref="CL137:CL143" si="980">SUM(CK137/12*9*$D137*$F137*$H137*$J137*CL$10)+SUM(CK137/12*3*$E137*$F137*$H137*$J137*CL$10)</f>
        <v>0</v>
      </c>
      <c r="CM137" s="21"/>
      <c r="CN137" s="19">
        <f t="shared" ref="CN137:CN143" si="981">SUM(CM137/12*9*$D137*$F137*$H137*$K137*CN$10)+SUM(CM137/12*3*$E137*$F137*$H137*$K137*CN$10)</f>
        <v>0</v>
      </c>
      <c r="CO137" s="21">
        <v>0</v>
      </c>
      <c r="CP137" s="19">
        <f t="shared" ref="CP137:CP143" si="982">SUM(CO137/12*9*$D137*$F137*$H137*$K137*CP$10)+SUM(CO137/12*3*$E137*$F137*$H137*$K137*CP$10)</f>
        <v>0</v>
      </c>
      <c r="CQ137" s="21">
        <v>0</v>
      </c>
      <c r="CR137" s="19">
        <f t="shared" ref="CR137:CR143" si="983">SUM(CQ137/12*9*$D137*$F137*$H137*$M137*CR$10)+SUM(CQ137/12*3*$E137*$F137*$H137*$M137*CR$10)</f>
        <v>0</v>
      </c>
      <c r="CS137" s="21">
        <v>0</v>
      </c>
      <c r="CT137" s="19">
        <f t="shared" ref="CT137:CT143" si="984">SUM(CS137/12*9*$D137*$F137*$H137*$L137*CT$10)+SUM(CS137/12*3*$E137*$F137*$H137*$L137*CT$10)</f>
        <v>0</v>
      </c>
      <c r="CU137" s="19"/>
      <c r="CV137" s="19"/>
      <c r="CW137" s="19"/>
      <c r="CX137" s="19"/>
      <c r="CY137" s="55">
        <f t="shared" ref="CY137:CZ143" si="985">SUM(AD137,R137,T137,AB137,N137,V137,P137,BF137,BT137,CG137,CK137,BH137,CI137,AF137,AZ137,BB137,AH137,BD137,BR137,AJ137,X137,CO137,BJ137,CM137,BL137,BY137,CC137,BV137,CA137,AL137,AN137,AP137,AR137,AT137,AX137,AV137,BP137,CS137,CQ137,CE137,Z137,BN137)</f>
        <v>0</v>
      </c>
      <c r="CZ137" s="55">
        <f t="shared" si="985"/>
        <v>0</v>
      </c>
      <c r="DF137" s="33"/>
    </row>
    <row r="138" spans="1:110" ht="45" x14ac:dyDescent="0.25">
      <c r="A138" s="28"/>
      <c r="B138" s="28">
        <v>94</v>
      </c>
      <c r="C138" s="22" t="s">
        <v>245</v>
      </c>
      <c r="D138" s="16">
        <f>D137</f>
        <v>9860</v>
      </c>
      <c r="E138" s="16">
        <v>9959</v>
      </c>
      <c r="F138" s="17">
        <v>3.55</v>
      </c>
      <c r="G138" s="17"/>
      <c r="H138" s="29">
        <v>1</v>
      </c>
      <c r="I138" s="30"/>
      <c r="J138" s="16">
        <v>1.4</v>
      </c>
      <c r="K138" s="16">
        <v>1.68</v>
      </c>
      <c r="L138" s="16">
        <v>2.23</v>
      </c>
      <c r="M138" s="18">
        <v>2.57</v>
      </c>
      <c r="N138" s="21">
        <v>0</v>
      </c>
      <c r="O138" s="19">
        <f t="shared" si="943"/>
        <v>0</v>
      </c>
      <c r="P138" s="21"/>
      <c r="Q138" s="19">
        <f t="shared" si="944"/>
        <v>0</v>
      </c>
      <c r="R138" s="20"/>
      <c r="S138" s="19">
        <f t="shared" si="945"/>
        <v>0</v>
      </c>
      <c r="T138" s="21">
        <v>0</v>
      </c>
      <c r="U138" s="19">
        <f t="shared" si="946"/>
        <v>0</v>
      </c>
      <c r="V138" s="21">
        <v>0</v>
      </c>
      <c r="W138" s="19">
        <f t="shared" si="947"/>
        <v>0</v>
      </c>
      <c r="X138" s="21">
        <v>0</v>
      </c>
      <c r="Y138" s="19">
        <f t="shared" si="948"/>
        <v>0</v>
      </c>
      <c r="Z138" s="21"/>
      <c r="AA138" s="19">
        <f t="shared" si="949"/>
        <v>0</v>
      </c>
      <c r="AB138" s="21">
        <v>0</v>
      </c>
      <c r="AC138" s="19">
        <f t="shared" si="950"/>
        <v>0</v>
      </c>
      <c r="AD138" s="20"/>
      <c r="AE138" s="19">
        <f t="shared" si="951"/>
        <v>0</v>
      </c>
      <c r="AF138" s="21">
        <v>0</v>
      </c>
      <c r="AG138" s="19">
        <f t="shared" si="952"/>
        <v>0</v>
      </c>
      <c r="AH138" s="21">
        <v>0</v>
      </c>
      <c r="AI138" s="19">
        <f t="shared" si="953"/>
        <v>0</v>
      </c>
      <c r="AJ138" s="21"/>
      <c r="AK138" s="19">
        <f t="shared" si="954"/>
        <v>0</v>
      </c>
      <c r="AL138" s="21">
        <v>0</v>
      </c>
      <c r="AM138" s="19">
        <f t="shared" si="955"/>
        <v>0</v>
      </c>
      <c r="AN138" s="21">
        <v>0</v>
      </c>
      <c r="AO138" s="19">
        <f t="shared" si="956"/>
        <v>0</v>
      </c>
      <c r="AP138" s="21">
        <v>0</v>
      </c>
      <c r="AQ138" s="19">
        <f t="shared" si="957"/>
        <v>0</v>
      </c>
      <c r="AR138" s="21">
        <v>0</v>
      </c>
      <c r="AS138" s="19">
        <f t="shared" si="958"/>
        <v>0</v>
      </c>
      <c r="AT138" s="21">
        <v>0</v>
      </c>
      <c r="AU138" s="19">
        <f t="shared" si="959"/>
        <v>0</v>
      </c>
      <c r="AV138" s="21">
        <v>0</v>
      </c>
      <c r="AW138" s="19">
        <f t="shared" si="960"/>
        <v>0</v>
      </c>
      <c r="AX138" s="21">
        <v>0</v>
      </c>
      <c r="AY138" s="19">
        <f t="shared" si="961"/>
        <v>0</v>
      </c>
      <c r="AZ138" s="21">
        <v>0</v>
      </c>
      <c r="BA138" s="19">
        <f t="shared" si="962"/>
        <v>0</v>
      </c>
      <c r="BB138" s="21"/>
      <c r="BC138" s="19">
        <f t="shared" si="963"/>
        <v>0</v>
      </c>
      <c r="BD138" s="21"/>
      <c r="BE138" s="19">
        <f t="shared" si="964"/>
        <v>0</v>
      </c>
      <c r="BF138" s="21">
        <v>0</v>
      </c>
      <c r="BG138" s="19">
        <f t="shared" si="965"/>
        <v>0</v>
      </c>
      <c r="BH138" s="21">
        <v>0</v>
      </c>
      <c r="BI138" s="19">
        <f t="shared" si="966"/>
        <v>0</v>
      </c>
      <c r="BJ138" s="21">
        <v>0</v>
      </c>
      <c r="BK138" s="19">
        <f t="shared" si="967"/>
        <v>0</v>
      </c>
      <c r="BL138" s="21">
        <v>0</v>
      </c>
      <c r="BM138" s="19">
        <f t="shared" si="968"/>
        <v>0</v>
      </c>
      <c r="BN138" s="21"/>
      <c r="BO138" s="19">
        <f t="shared" si="969"/>
        <v>0</v>
      </c>
      <c r="BP138" s="21"/>
      <c r="BQ138" s="19">
        <f t="shared" si="970"/>
        <v>0</v>
      </c>
      <c r="BR138" s="21">
        <v>0</v>
      </c>
      <c r="BS138" s="19">
        <f t="shared" si="971"/>
        <v>0</v>
      </c>
      <c r="BT138" s="21">
        <v>0</v>
      </c>
      <c r="BU138" s="19">
        <f t="shared" si="972"/>
        <v>0</v>
      </c>
      <c r="BV138" s="21">
        <v>0</v>
      </c>
      <c r="BW138" s="19">
        <f t="shared" si="973"/>
        <v>0</v>
      </c>
      <c r="BX138" s="19">
        <v>0</v>
      </c>
      <c r="BY138" s="21">
        <v>0</v>
      </c>
      <c r="BZ138" s="19">
        <f t="shared" si="974"/>
        <v>0</v>
      </c>
      <c r="CA138" s="21"/>
      <c r="CB138" s="19">
        <f t="shared" si="975"/>
        <v>0</v>
      </c>
      <c r="CC138" s="31"/>
      <c r="CD138" s="19">
        <f t="shared" si="976"/>
        <v>0</v>
      </c>
      <c r="CE138" s="21">
        <v>0</v>
      </c>
      <c r="CF138" s="19">
        <f t="shared" si="977"/>
        <v>0</v>
      </c>
      <c r="CG138" s="21">
        <v>0</v>
      </c>
      <c r="CH138" s="19">
        <f t="shared" si="978"/>
        <v>0</v>
      </c>
      <c r="CI138" s="21"/>
      <c r="CJ138" s="19">
        <f t="shared" si="979"/>
        <v>0</v>
      </c>
      <c r="CK138" s="21">
        <v>0</v>
      </c>
      <c r="CL138" s="19">
        <f t="shared" si="980"/>
        <v>0</v>
      </c>
      <c r="CM138" s="21"/>
      <c r="CN138" s="19">
        <f t="shared" si="981"/>
        <v>0</v>
      </c>
      <c r="CO138" s="21">
        <v>0</v>
      </c>
      <c r="CP138" s="19">
        <f t="shared" si="982"/>
        <v>0</v>
      </c>
      <c r="CQ138" s="21">
        <v>0</v>
      </c>
      <c r="CR138" s="19">
        <f t="shared" si="983"/>
        <v>0</v>
      </c>
      <c r="CS138" s="21">
        <v>0</v>
      </c>
      <c r="CT138" s="19">
        <f t="shared" si="984"/>
        <v>0</v>
      </c>
      <c r="CU138" s="19"/>
      <c r="CV138" s="19"/>
      <c r="CW138" s="19"/>
      <c r="CX138" s="19"/>
      <c r="CY138" s="55">
        <f t="shared" si="985"/>
        <v>0</v>
      </c>
      <c r="CZ138" s="55">
        <f t="shared" si="985"/>
        <v>0</v>
      </c>
      <c r="DF138" s="33"/>
    </row>
    <row r="139" spans="1:110" ht="30" x14ac:dyDescent="0.25">
      <c r="A139" s="28"/>
      <c r="B139" s="28">
        <v>95</v>
      </c>
      <c r="C139" s="15" t="s">
        <v>246</v>
      </c>
      <c r="D139" s="16">
        <f>D138</f>
        <v>9860</v>
      </c>
      <c r="E139" s="16">
        <v>9959</v>
      </c>
      <c r="F139" s="17">
        <v>1.57</v>
      </c>
      <c r="G139" s="17"/>
      <c r="H139" s="29">
        <v>1</v>
      </c>
      <c r="I139" s="30"/>
      <c r="J139" s="16">
        <v>1.4</v>
      </c>
      <c r="K139" s="16">
        <v>1.68</v>
      </c>
      <c r="L139" s="16">
        <v>2.23</v>
      </c>
      <c r="M139" s="18">
        <v>2.57</v>
      </c>
      <c r="N139" s="21">
        <v>0</v>
      </c>
      <c r="O139" s="19">
        <f t="shared" si="943"/>
        <v>0</v>
      </c>
      <c r="P139" s="21">
        <v>0</v>
      </c>
      <c r="Q139" s="19">
        <f t="shared" si="944"/>
        <v>0</v>
      </c>
      <c r="R139" s="20"/>
      <c r="S139" s="19">
        <f t="shared" si="945"/>
        <v>0</v>
      </c>
      <c r="T139" s="21">
        <v>0</v>
      </c>
      <c r="U139" s="19">
        <f t="shared" si="946"/>
        <v>0</v>
      </c>
      <c r="V139" s="21">
        <v>0</v>
      </c>
      <c r="W139" s="19">
        <f t="shared" si="947"/>
        <v>0</v>
      </c>
      <c r="X139" s="21">
        <v>0</v>
      </c>
      <c r="Y139" s="19">
        <f t="shared" si="948"/>
        <v>0</v>
      </c>
      <c r="Z139" s="21"/>
      <c r="AA139" s="19">
        <f t="shared" si="949"/>
        <v>0</v>
      </c>
      <c r="AB139" s="21">
        <v>0</v>
      </c>
      <c r="AC139" s="19">
        <f t="shared" si="950"/>
        <v>0</v>
      </c>
      <c r="AD139" s="20"/>
      <c r="AE139" s="19">
        <f t="shared" si="951"/>
        <v>0</v>
      </c>
      <c r="AF139" s="21">
        <v>0</v>
      </c>
      <c r="AG139" s="19">
        <f t="shared" si="952"/>
        <v>0</v>
      </c>
      <c r="AH139" s="21">
        <v>0</v>
      </c>
      <c r="AI139" s="19">
        <f t="shared" si="953"/>
        <v>0</v>
      </c>
      <c r="AJ139" s="21"/>
      <c r="AK139" s="19">
        <f t="shared" si="954"/>
        <v>0</v>
      </c>
      <c r="AL139" s="21">
        <v>0</v>
      </c>
      <c r="AM139" s="19">
        <f t="shared" si="955"/>
        <v>0</v>
      </c>
      <c r="AN139" s="21">
        <v>0</v>
      </c>
      <c r="AO139" s="19">
        <f t="shared" si="956"/>
        <v>0</v>
      </c>
      <c r="AP139" s="21">
        <v>0</v>
      </c>
      <c r="AQ139" s="19">
        <f t="shared" si="957"/>
        <v>0</v>
      </c>
      <c r="AR139" s="21">
        <v>0</v>
      </c>
      <c r="AS139" s="19">
        <f t="shared" si="958"/>
        <v>0</v>
      </c>
      <c r="AT139" s="21">
        <v>0</v>
      </c>
      <c r="AU139" s="19">
        <f t="shared" si="959"/>
        <v>0</v>
      </c>
      <c r="AV139" s="21">
        <v>0</v>
      </c>
      <c r="AW139" s="19">
        <f t="shared" si="960"/>
        <v>0</v>
      </c>
      <c r="AX139" s="21">
        <v>0</v>
      </c>
      <c r="AY139" s="19">
        <f t="shared" si="961"/>
        <v>0</v>
      </c>
      <c r="AZ139" s="21">
        <v>0</v>
      </c>
      <c r="BA139" s="19">
        <f t="shared" si="962"/>
        <v>0</v>
      </c>
      <c r="BB139" s="21"/>
      <c r="BC139" s="19">
        <f t="shared" si="963"/>
        <v>0</v>
      </c>
      <c r="BD139" s="21"/>
      <c r="BE139" s="19">
        <f t="shared" si="964"/>
        <v>0</v>
      </c>
      <c r="BF139" s="21"/>
      <c r="BG139" s="19">
        <f t="shared" si="965"/>
        <v>0</v>
      </c>
      <c r="BH139" s="21">
        <v>0</v>
      </c>
      <c r="BI139" s="19">
        <f t="shared" si="966"/>
        <v>0</v>
      </c>
      <c r="BJ139" s="21">
        <v>0</v>
      </c>
      <c r="BK139" s="19">
        <f t="shared" si="967"/>
        <v>0</v>
      </c>
      <c r="BL139" s="21"/>
      <c r="BM139" s="19">
        <f t="shared" si="968"/>
        <v>0</v>
      </c>
      <c r="BN139" s="21"/>
      <c r="BO139" s="19">
        <f t="shared" si="969"/>
        <v>0</v>
      </c>
      <c r="BP139" s="21"/>
      <c r="BQ139" s="19">
        <f t="shared" si="970"/>
        <v>0</v>
      </c>
      <c r="BR139" s="21">
        <v>0</v>
      </c>
      <c r="BS139" s="19">
        <f t="shared" si="971"/>
        <v>0</v>
      </c>
      <c r="BT139" s="21">
        <v>0</v>
      </c>
      <c r="BU139" s="19">
        <f t="shared" si="972"/>
        <v>0</v>
      </c>
      <c r="BV139" s="21">
        <v>0</v>
      </c>
      <c r="BW139" s="19">
        <f t="shared" si="973"/>
        <v>0</v>
      </c>
      <c r="BX139" s="19">
        <v>0</v>
      </c>
      <c r="BY139" s="21">
        <v>0</v>
      </c>
      <c r="BZ139" s="19">
        <f t="shared" si="974"/>
        <v>0</v>
      </c>
      <c r="CA139" s="21"/>
      <c r="CB139" s="19">
        <f t="shared" si="975"/>
        <v>0</v>
      </c>
      <c r="CC139" s="21">
        <v>0</v>
      </c>
      <c r="CD139" s="19">
        <f t="shared" si="976"/>
        <v>0</v>
      </c>
      <c r="CE139" s="21">
        <v>0</v>
      </c>
      <c r="CF139" s="19">
        <f t="shared" si="977"/>
        <v>0</v>
      </c>
      <c r="CG139" s="21">
        <v>0</v>
      </c>
      <c r="CH139" s="19">
        <f t="shared" si="978"/>
        <v>0</v>
      </c>
      <c r="CI139" s="21"/>
      <c r="CJ139" s="19">
        <f t="shared" si="979"/>
        <v>0</v>
      </c>
      <c r="CK139" s="21">
        <v>0</v>
      </c>
      <c r="CL139" s="19">
        <f t="shared" si="980"/>
        <v>0</v>
      </c>
      <c r="CM139" s="21"/>
      <c r="CN139" s="19">
        <f t="shared" si="981"/>
        <v>0</v>
      </c>
      <c r="CO139" s="21">
        <v>0</v>
      </c>
      <c r="CP139" s="19">
        <f t="shared" si="982"/>
        <v>0</v>
      </c>
      <c r="CQ139" s="21">
        <v>0</v>
      </c>
      <c r="CR139" s="19">
        <f t="shared" si="983"/>
        <v>0</v>
      </c>
      <c r="CS139" s="21">
        <v>0</v>
      </c>
      <c r="CT139" s="19">
        <f t="shared" si="984"/>
        <v>0</v>
      </c>
      <c r="CU139" s="19"/>
      <c r="CV139" s="19"/>
      <c r="CW139" s="19"/>
      <c r="CX139" s="19"/>
      <c r="CY139" s="55">
        <f t="shared" si="985"/>
        <v>0</v>
      </c>
      <c r="CZ139" s="55">
        <f t="shared" si="985"/>
        <v>0</v>
      </c>
      <c r="DF139" s="33"/>
    </row>
    <row r="140" spans="1:110" ht="30" x14ac:dyDescent="0.25">
      <c r="A140" s="28"/>
      <c r="B140" s="28">
        <v>96</v>
      </c>
      <c r="C140" s="15" t="s">
        <v>247</v>
      </c>
      <c r="D140" s="16">
        <f>D139</f>
        <v>9860</v>
      </c>
      <c r="E140" s="16">
        <v>9959</v>
      </c>
      <c r="F140" s="17">
        <v>2.2599999999999998</v>
      </c>
      <c r="G140" s="17"/>
      <c r="H140" s="29">
        <v>1</v>
      </c>
      <c r="I140" s="30"/>
      <c r="J140" s="16">
        <v>1.4</v>
      </c>
      <c r="K140" s="16">
        <v>1.68</v>
      </c>
      <c r="L140" s="16">
        <v>2.23</v>
      </c>
      <c r="M140" s="18">
        <v>2.57</v>
      </c>
      <c r="N140" s="21">
        <v>0</v>
      </c>
      <c r="O140" s="19">
        <f t="shared" si="943"/>
        <v>0</v>
      </c>
      <c r="P140" s="21">
        <v>0</v>
      </c>
      <c r="Q140" s="19">
        <f t="shared" si="944"/>
        <v>0</v>
      </c>
      <c r="R140" s="20"/>
      <c r="S140" s="19">
        <f t="shared" si="945"/>
        <v>0</v>
      </c>
      <c r="T140" s="21">
        <v>0</v>
      </c>
      <c r="U140" s="19">
        <f t="shared" si="946"/>
        <v>0</v>
      </c>
      <c r="V140" s="21">
        <v>0</v>
      </c>
      <c r="W140" s="19">
        <f t="shared" si="947"/>
        <v>0</v>
      </c>
      <c r="X140" s="21">
        <v>0</v>
      </c>
      <c r="Y140" s="19">
        <f t="shared" si="948"/>
        <v>0</v>
      </c>
      <c r="Z140" s="21"/>
      <c r="AA140" s="19">
        <f t="shared" si="949"/>
        <v>0</v>
      </c>
      <c r="AB140" s="21">
        <v>0</v>
      </c>
      <c r="AC140" s="19">
        <f t="shared" si="950"/>
        <v>0</v>
      </c>
      <c r="AD140" s="20"/>
      <c r="AE140" s="19">
        <f t="shared" si="951"/>
        <v>0</v>
      </c>
      <c r="AF140" s="21">
        <v>0</v>
      </c>
      <c r="AG140" s="19">
        <f t="shared" si="952"/>
        <v>0</v>
      </c>
      <c r="AH140" s="21">
        <v>0</v>
      </c>
      <c r="AI140" s="19">
        <f t="shared" si="953"/>
        <v>0</v>
      </c>
      <c r="AJ140" s="21"/>
      <c r="AK140" s="19">
        <f t="shared" si="954"/>
        <v>0</v>
      </c>
      <c r="AL140" s="21">
        <v>0</v>
      </c>
      <c r="AM140" s="19">
        <f t="shared" si="955"/>
        <v>0</v>
      </c>
      <c r="AN140" s="21">
        <v>0</v>
      </c>
      <c r="AO140" s="19">
        <f t="shared" si="956"/>
        <v>0</v>
      </c>
      <c r="AP140" s="21">
        <v>0</v>
      </c>
      <c r="AQ140" s="19">
        <f t="shared" si="957"/>
        <v>0</v>
      </c>
      <c r="AR140" s="21">
        <v>0</v>
      </c>
      <c r="AS140" s="19">
        <f t="shared" si="958"/>
        <v>0</v>
      </c>
      <c r="AT140" s="21">
        <v>0</v>
      </c>
      <c r="AU140" s="19">
        <f t="shared" si="959"/>
        <v>0</v>
      </c>
      <c r="AV140" s="21">
        <v>0</v>
      </c>
      <c r="AW140" s="19">
        <f t="shared" si="960"/>
        <v>0</v>
      </c>
      <c r="AX140" s="21">
        <v>0</v>
      </c>
      <c r="AY140" s="19">
        <f t="shared" si="961"/>
        <v>0</v>
      </c>
      <c r="AZ140" s="21">
        <v>0</v>
      </c>
      <c r="BA140" s="19">
        <f t="shared" si="962"/>
        <v>0</v>
      </c>
      <c r="BB140" s="21"/>
      <c r="BC140" s="19">
        <f t="shared" si="963"/>
        <v>0</v>
      </c>
      <c r="BD140" s="21"/>
      <c r="BE140" s="19">
        <f t="shared" si="964"/>
        <v>0</v>
      </c>
      <c r="BF140" s="21">
        <v>0</v>
      </c>
      <c r="BG140" s="19">
        <f t="shared" si="965"/>
        <v>0</v>
      </c>
      <c r="BH140" s="21">
        <v>0</v>
      </c>
      <c r="BI140" s="19">
        <f t="shared" si="966"/>
        <v>0</v>
      </c>
      <c r="BJ140" s="21">
        <v>0</v>
      </c>
      <c r="BK140" s="19">
        <f t="shared" si="967"/>
        <v>0</v>
      </c>
      <c r="BL140" s="21">
        <v>0</v>
      </c>
      <c r="BM140" s="19">
        <f t="shared" si="968"/>
        <v>0</v>
      </c>
      <c r="BN140" s="21"/>
      <c r="BO140" s="19">
        <f t="shared" si="969"/>
        <v>0</v>
      </c>
      <c r="BP140" s="21"/>
      <c r="BQ140" s="19">
        <f t="shared" si="970"/>
        <v>0</v>
      </c>
      <c r="BR140" s="21">
        <v>0</v>
      </c>
      <c r="BS140" s="19">
        <f t="shared" si="971"/>
        <v>0</v>
      </c>
      <c r="BT140" s="21">
        <v>0</v>
      </c>
      <c r="BU140" s="19">
        <f t="shared" si="972"/>
        <v>0</v>
      </c>
      <c r="BV140" s="21">
        <v>0</v>
      </c>
      <c r="BW140" s="19">
        <f t="shared" si="973"/>
        <v>0</v>
      </c>
      <c r="BX140" s="19">
        <v>0</v>
      </c>
      <c r="BY140" s="21">
        <v>0</v>
      </c>
      <c r="BZ140" s="19">
        <f t="shared" si="974"/>
        <v>0</v>
      </c>
      <c r="CA140" s="21"/>
      <c r="CB140" s="19">
        <f t="shared" si="975"/>
        <v>0</v>
      </c>
      <c r="CC140" s="21">
        <v>0</v>
      </c>
      <c r="CD140" s="19">
        <f t="shared" si="976"/>
        <v>0</v>
      </c>
      <c r="CE140" s="21">
        <v>0</v>
      </c>
      <c r="CF140" s="19">
        <f t="shared" si="977"/>
        <v>0</v>
      </c>
      <c r="CG140" s="21">
        <v>0</v>
      </c>
      <c r="CH140" s="19">
        <f t="shared" si="978"/>
        <v>0</v>
      </c>
      <c r="CI140" s="21"/>
      <c r="CJ140" s="19">
        <f t="shared" si="979"/>
        <v>0</v>
      </c>
      <c r="CK140" s="21">
        <v>0</v>
      </c>
      <c r="CL140" s="19">
        <f t="shared" si="980"/>
        <v>0</v>
      </c>
      <c r="CM140" s="21"/>
      <c r="CN140" s="19">
        <f t="shared" si="981"/>
        <v>0</v>
      </c>
      <c r="CO140" s="21">
        <v>0</v>
      </c>
      <c r="CP140" s="19">
        <f t="shared" si="982"/>
        <v>0</v>
      </c>
      <c r="CQ140" s="21">
        <v>0</v>
      </c>
      <c r="CR140" s="19">
        <f t="shared" si="983"/>
        <v>0</v>
      </c>
      <c r="CS140" s="21">
        <v>0</v>
      </c>
      <c r="CT140" s="19">
        <f t="shared" si="984"/>
        <v>0</v>
      </c>
      <c r="CU140" s="19"/>
      <c r="CV140" s="19"/>
      <c r="CW140" s="19"/>
      <c r="CX140" s="19"/>
      <c r="CY140" s="55">
        <f t="shared" si="985"/>
        <v>0</v>
      </c>
      <c r="CZ140" s="55">
        <f t="shared" si="985"/>
        <v>0</v>
      </c>
      <c r="DF140" s="33"/>
    </row>
    <row r="141" spans="1:110" ht="30" x14ac:dyDescent="0.25">
      <c r="A141" s="28"/>
      <c r="B141" s="28">
        <v>97</v>
      </c>
      <c r="C141" s="15" t="s">
        <v>248</v>
      </c>
      <c r="D141" s="16">
        <f>D140</f>
        <v>9860</v>
      </c>
      <c r="E141" s="16">
        <v>9959</v>
      </c>
      <c r="F141" s="17">
        <v>3.24</v>
      </c>
      <c r="G141" s="17"/>
      <c r="H141" s="29">
        <v>1</v>
      </c>
      <c r="I141" s="30"/>
      <c r="J141" s="16">
        <v>1.4</v>
      </c>
      <c r="K141" s="16">
        <v>1.68</v>
      </c>
      <c r="L141" s="16">
        <v>2.23</v>
      </c>
      <c r="M141" s="18">
        <v>2.57</v>
      </c>
      <c r="N141" s="60"/>
      <c r="O141" s="19">
        <f t="shared" si="943"/>
        <v>0</v>
      </c>
      <c r="P141" s="60"/>
      <c r="Q141" s="19">
        <f t="shared" si="944"/>
        <v>0</v>
      </c>
      <c r="R141" s="20"/>
      <c r="S141" s="19">
        <f t="shared" si="945"/>
        <v>0</v>
      </c>
      <c r="T141" s="60"/>
      <c r="U141" s="19">
        <f t="shared" si="946"/>
        <v>0</v>
      </c>
      <c r="V141" s="60"/>
      <c r="W141" s="19">
        <f t="shared" si="947"/>
        <v>0</v>
      </c>
      <c r="X141" s="60"/>
      <c r="Y141" s="19">
        <f t="shared" si="948"/>
        <v>0</v>
      </c>
      <c r="Z141" s="21"/>
      <c r="AA141" s="19">
        <f t="shared" si="949"/>
        <v>0</v>
      </c>
      <c r="AB141" s="60"/>
      <c r="AC141" s="19">
        <f t="shared" si="950"/>
        <v>0</v>
      </c>
      <c r="AD141" s="20"/>
      <c r="AE141" s="19">
        <f t="shared" si="951"/>
        <v>0</v>
      </c>
      <c r="AF141" s="60"/>
      <c r="AG141" s="19">
        <f t="shared" si="952"/>
        <v>0</v>
      </c>
      <c r="AH141" s="60"/>
      <c r="AI141" s="19">
        <f t="shared" si="953"/>
        <v>0</v>
      </c>
      <c r="AJ141" s="21"/>
      <c r="AK141" s="19">
        <f t="shared" si="954"/>
        <v>0</v>
      </c>
      <c r="AL141" s="60"/>
      <c r="AM141" s="19">
        <f t="shared" si="955"/>
        <v>0</v>
      </c>
      <c r="AN141" s="60"/>
      <c r="AO141" s="19">
        <f t="shared" si="956"/>
        <v>0</v>
      </c>
      <c r="AP141" s="60"/>
      <c r="AQ141" s="19">
        <f t="shared" si="957"/>
        <v>0</v>
      </c>
      <c r="AR141" s="60"/>
      <c r="AS141" s="19">
        <f t="shared" si="958"/>
        <v>0</v>
      </c>
      <c r="AT141" s="60"/>
      <c r="AU141" s="19">
        <f t="shared" si="959"/>
        <v>0</v>
      </c>
      <c r="AV141" s="60"/>
      <c r="AW141" s="19">
        <f t="shared" si="960"/>
        <v>0</v>
      </c>
      <c r="AX141" s="60"/>
      <c r="AY141" s="19">
        <f t="shared" si="961"/>
        <v>0</v>
      </c>
      <c r="AZ141" s="60"/>
      <c r="BA141" s="19">
        <f t="shared" si="962"/>
        <v>0</v>
      </c>
      <c r="BB141" s="60"/>
      <c r="BC141" s="19">
        <f t="shared" si="963"/>
        <v>0</v>
      </c>
      <c r="BD141" s="60"/>
      <c r="BE141" s="19">
        <f t="shared" si="964"/>
        <v>0</v>
      </c>
      <c r="BF141" s="60"/>
      <c r="BG141" s="19">
        <f t="shared" si="965"/>
        <v>0</v>
      </c>
      <c r="BH141" s="60"/>
      <c r="BI141" s="19">
        <f t="shared" si="966"/>
        <v>0</v>
      </c>
      <c r="BJ141" s="60"/>
      <c r="BK141" s="19">
        <f t="shared" si="967"/>
        <v>0</v>
      </c>
      <c r="BL141" s="60"/>
      <c r="BM141" s="19">
        <f t="shared" si="968"/>
        <v>0</v>
      </c>
      <c r="BN141" s="21"/>
      <c r="BO141" s="19">
        <f t="shared" si="969"/>
        <v>0</v>
      </c>
      <c r="BP141" s="60"/>
      <c r="BQ141" s="19">
        <f t="shared" si="970"/>
        <v>0</v>
      </c>
      <c r="BR141" s="60"/>
      <c r="BS141" s="19">
        <f t="shared" si="971"/>
        <v>0</v>
      </c>
      <c r="BT141" s="60"/>
      <c r="BU141" s="19">
        <f t="shared" si="972"/>
        <v>0</v>
      </c>
      <c r="BV141" s="60"/>
      <c r="BW141" s="19">
        <f t="shared" si="973"/>
        <v>0</v>
      </c>
      <c r="BX141" s="19">
        <v>0</v>
      </c>
      <c r="BY141" s="60"/>
      <c r="BZ141" s="19">
        <f t="shared" si="974"/>
        <v>0</v>
      </c>
      <c r="CA141" s="21"/>
      <c r="CB141" s="19">
        <f t="shared" si="975"/>
        <v>0</v>
      </c>
      <c r="CC141" s="60"/>
      <c r="CD141" s="19">
        <f t="shared" si="976"/>
        <v>0</v>
      </c>
      <c r="CE141" s="60"/>
      <c r="CF141" s="19">
        <f t="shared" si="977"/>
        <v>0</v>
      </c>
      <c r="CG141" s="60"/>
      <c r="CH141" s="19">
        <f t="shared" si="978"/>
        <v>0</v>
      </c>
      <c r="CI141" s="21"/>
      <c r="CJ141" s="19">
        <f t="shared" si="979"/>
        <v>0</v>
      </c>
      <c r="CK141" s="60"/>
      <c r="CL141" s="19">
        <f t="shared" si="980"/>
        <v>0</v>
      </c>
      <c r="CM141" s="21"/>
      <c r="CN141" s="19">
        <f t="shared" si="981"/>
        <v>0</v>
      </c>
      <c r="CO141" s="60"/>
      <c r="CP141" s="19">
        <f t="shared" si="982"/>
        <v>0</v>
      </c>
      <c r="CQ141" s="60"/>
      <c r="CR141" s="19">
        <f t="shared" si="983"/>
        <v>0</v>
      </c>
      <c r="CS141" s="60"/>
      <c r="CT141" s="19">
        <f t="shared" si="984"/>
        <v>0</v>
      </c>
      <c r="CU141" s="19"/>
      <c r="CV141" s="19"/>
      <c r="CW141" s="19"/>
      <c r="CX141" s="19"/>
      <c r="CY141" s="55">
        <f t="shared" si="985"/>
        <v>0</v>
      </c>
      <c r="CZ141" s="55">
        <f t="shared" si="985"/>
        <v>0</v>
      </c>
      <c r="DF141" s="33"/>
    </row>
    <row r="142" spans="1:110" ht="30" x14ac:dyDescent="0.25">
      <c r="A142" s="28"/>
      <c r="B142" s="28">
        <v>98</v>
      </c>
      <c r="C142" s="22" t="s">
        <v>249</v>
      </c>
      <c r="D142" s="16">
        <f>D140</f>
        <v>9860</v>
      </c>
      <c r="E142" s="16">
        <v>9959</v>
      </c>
      <c r="F142" s="17">
        <v>2.06</v>
      </c>
      <c r="G142" s="17"/>
      <c r="H142" s="29">
        <v>1</v>
      </c>
      <c r="I142" s="30"/>
      <c r="J142" s="16">
        <v>1.4</v>
      </c>
      <c r="K142" s="16">
        <v>1.68</v>
      </c>
      <c r="L142" s="16">
        <v>2.23</v>
      </c>
      <c r="M142" s="18">
        <v>2.57</v>
      </c>
      <c r="N142" s="21">
        <v>0</v>
      </c>
      <c r="O142" s="19">
        <f t="shared" si="943"/>
        <v>0</v>
      </c>
      <c r="P142" s="21">
        <v>0</v>
      </c>
      <c r="Q142" s="19">
        <f t="shared" si="944"/>
        <v>0</v>
      </c>
      <c r="R142" s="20"/>
      <c r="S142" s="19">
        <f t="shared" si="945"/>
        <v>0</v>
      </c>
      <c r="T142" s="21">
        <v>0</v>
      </c>
      <c r="U142" s="19">
        <f t="shared" si="946"/>
        <v>0</v>
      </c>
      <c r="V142" s="21">
        <v>0</v>
      </c>
      <c r="W142" s="19">
        <f t="shared" si="947"/>
        <v>0</v>
      </c>
      <c r="X142" s="21">
        <v>0</v>
      </c>
      <c r="Y142" s="19">
        <f t="shared" si="948"/>
        <v>0</v>
      </c>
      <c r="Z142" s="21"/>
      <c r="AA142" s="19">
        <f t="shared" si="949"/>
        <v>0</v>
      </c>
      <c r="AB142" s="21">
        <v>0</v>
      </c>
      <c r="AC142" s="19">
        <f t="shared" si="950"/>
        <v>0</v>
      </c>
      <c r="AD142" s="20"/>
      <c r="AE142" s="19">
        <f t="shared" si="951"/>
        <v>0</v>
      </c>
      <c r="AF142" s="21">
        <v>0</v>
      </c>
      <c r="AG142" s="19">
        <f t="shared" si="952"/>
        <v>0</v>
      </c>
      <c r="AH142" s="21">
        <v>0</v>
      </c>
      <c r="AI142" s="19">
        <f t="shared" si="953"/>
        <v>0</v>
      </c>
      <c r="AJ142" s="21"/>
      <c r="AK142" s="19">
        <f t="shared" si="954"/>
        <v>0</v>
      </c>
      <c r="AL142" s="21">
        <v>0</v>
      </c>
      <c r="AM142" s="19">
        <f t="shared" si="955"/>
        <v>0</v>
      </c>
      <c r="AN142" s="21">
        <v>0</v>
      </c>
      <c r="AO142" s="19">
        <f t="shared" si="956"/>
        <v>0</v>
      </c>
      <c r="AP142" s="21">
        <v>0</v>
      </c>
      <c r="AQ142" s="19">
        <f t="shared" si="957"/>
        <v>0</v>
      </c>
      <c r="AR142" s="21">
        <v>0</v>
      </c>
      <c r="AS142" s="19">
        <f t="shared" si="958"/>
        <v>0</v>
      </c>
      <c r="AT142" s="21">
        <v>0</v>
      </c>
      <c r="AU142" s="19">
        <f t="shared" si="959"/>
        <v>0</v>
      </c>
      <c r="AV142" s="21">
        <v>0</v>
      </c>
      <c r="AW142" s="19">
        <f t="shared" si="960"/>
        <v>0</v>
      </c>
      <c r="AX142" s="21">
        <v>0</v>
      </c>
      <c r="AY142" s="19">
        <f t="shared" si="961"/>
        <v>0</v>
      </c>
      <c r="AZ142" s="21">
        <v>0</v>
      </c>
      <c r="BA142" s="19">
        <f t="shared" si="962"/>
        <v>0</v>
      </c>
      <c r="BB142" s="21"/>
      <c r="BC142" s="19">
        <f t="shared" si="963"/>
        <v>0</v>
      </c>
      <c r="BD142" s="21"/>
      <c r="BE142" s="19">
        <f t="shared" si="964"/>
        <v>0</v>
      </c>
      <c r="BF142" s="21">
        <v>0</v>
      </c>
      <c r="BG142" s="19">
        <f t="shared" si="965"/>
        <v>0</v>
      </c>
      <c r="BH142" s="21">
        <v>0</v>
      </c>
      <c r="BI142" s="19">
        <f t="shared" si="966"/>
        <v>0</v>
      </c>
      <c r="BJ142" s="21">
        <v>0</v>
      </c>
      <c r="BK142" s="19">
        <f t="shared" si="967"/>
        <v>0</v>
      </c>
      <c r="BL142" s="21">
        <v>0</v>
      </c>
      <c r="BM142" s="19">
        <f t="shared" si="968"/>
        <v>0</v>
      </c>
      <c r="BN142" s="21"/>
      <c r="BO142" s="19">
        <f t="shared" si="969"/>
        <v>0</v>
      </c>
      <c r="BP142" s="21"/>
      <c r="BQ142" s="19">
        <f t="shared" si="970"/>
        <v>0</v>
      </c>
      <c r="BR142" s="21">
        <v>0</v>
      </c>
      <c r="BS142" s="19">
        <f t="shared" si="971"/>
        <v>0</v>
      </c>
      <c r="BT142" s="21">
        <v>0</v>
      </c>
      <c r="BU142" s="19">
        <f t="shared" si="972"/>
        <v>0</v>
      </c>
      <c r="BV142" s="21">
        <v>0</v>
      </c>
      <c r="BW142" s="19">
        <f t="shared" si="973"/>
        <v>0</v>
      </c>
      <c r="BX142" s="19">
        <v>0</v>
      </c>
      <c r="BY142" s="21">
        <v>0</v>
      </c>
      <c r="BZ142" s="19">
        <f t="shared" si="974"/>
        <v>0</v>
      </c>
      <c r="CA142" s="21"/>
      <c r="CB142" s="19">
        <f t="shared" si="975"/>
        <v>0</v>
      </c>
      <c r="CC142" s="21">
        <v>0</v>
      </c>
      <c r="CD142" s="19">
        <f t="shared" si="976"/>
        <v>0</v>
      </c>
      <c r="CE142" s="21">
        <v>0</v>
      </c>
      <c r="CF142" s="19">
        <f t="shared" si="977"/>
        <v>0</v>
      </c>
      <c r="CG142" s="21">
        <v>0</v>
      </c>
      <c r="CH142" s="19">
        <f t="shared" si="978"/>
        <v>0</v>
      </c>
      <c r="CI142" s="21"/>
      <c r="CJ142" s="19">
        <f t="shared" si="979"/>
        <v>0</v>
      </c>
      <c r="CK142" s="21">
        <v>0</v>
      </c>
      <c r="CL142" s="19">
        <f t="shared" si="980"/>
        <v>0</v>
      </c>
      <c r="CM142" s="21"/>
      <c r="CN142" s="19">
        <f t="shared" si="981"/>
        <v>0</v>
      </c>
      <c r="CO142" s="21">
        <v>0</v>
      </c>
      <c r="CP142" s="19">
        <f t="shared" si="982"/>
        <v>0</v>
      </c>
      <c r="CQ142" s="21">
        <v>0</v>
      </c>
      <c r="CR142" s="19">
        <f t="shared" si="983"/>
        <v>0</v>
      </c>
      <c r="CS142" s="21">
        <v>0</v>
      </c>
      <c r="CT142" s="19">
        <f t="shared" si="984"/>
        <v>0</v>
      </c>
      <c r="CU142" s="19"/>
      <c r="CV142" s="19"/>
      <c r="CW142" s="19"/>
      <c r="CX142" s="19"/>
      <c r="CY142" s="55">
        <f t="shared" si="985"/>
        <v>0</v>
      </c>
      <c r="CZ142" s="55">
        <f t="shared" si="985"/>
        <v>0</v>
      </c>
      <c r="DF142" s="33"/>
    </row>
    <row r="143" spans="1:110" ht="30" x14ac:dyDescent="0.25">
      <c r="A143" s="28"/>
      <c r="B143" s="28">
        <v>99</v>
      </c>
      <c r="C143" s="22" t="s">
        <v>250</v>
      </c>
      <c r="D143" s="16">
        <f>D142</f>
        <v>9860</v>
      </c>
      <c r="E143" s="16">
        <v>9959</v>
      </c>
      <c r="F143" s="17">
        <v>2.17</v>
      </c>
      <c r="G143" s="17"/>
      <c r="H143" s="29">
        <v>1</v>
      </c>
      <c r="I143" s="30"/>
      <c r="J143" s="16">
        <v>1.4</v>
      </c>
      <c r="K143" s="16">
        <v>1.68</v>
      </c>
      <c r="L143" s="16">
        <v>2.23</v>
      </c>
      <c r="M143" s="18">
        <v>2.57</v>
      </c>
      <c r="N143" s="21">
        <v>0</v>
      </c>
      <c r="O143" s="19">
        <f t="shared" si="943"/>
        <v>0</v>
      </c>
      <c r="P143" s="21">
        <v>0</v>
      </c>
      <c r="Q143" s="19">
        <f t="shared" si="944"/>
        <v>0</v>
      </c>
      <c r="R143" s="20"/>
      <c r="S143" s="19">
        <f t="shared" si="945"/>
        <v>0</v>
      </c>
      <c r="T143" s="21">
        <v>0</v>
      </c>
      <c r="U143" s="19">
        <f t="shared" si="946"/>
        <v>0</v>
      </c>
      <c r="V143" s="21">
        <v>0</v>
      </c>
      <c r="W143" s="19">
        <f t="shared" si="947"/>
        <v>0</v>
      </c>
      <c r="X143" s="21">
        <v>0</v>
      </c>
      <c r="Y143" s="19">
        <f t="shared" si="948"/>
        <v>0</v>
      </c>
      <c r="Z143" s="21"/>
      <c r="AA143" s="19">
        <f t="shared" si="949"/>
        <v>0</v>
      </c>
      <c r="AB143" s="21">
        <v>0</v>
      </c>
      <c r="AC143" s="19">
        <f t="shared" si="950"/>
        <v>0</v>
      </c>
      <c r="AD143" s="20"/>
      <c r="AE143" s="19">
        <f t="shared" si="951"/>
        <v>0</v>
      </c>
      <c r="AF143" s="21">
        <v>0</v>
      </c>
      <c r="AG143" s="19">
        <f t="shared" si="952"/>
        <v>0</v>
      </c>
      <c r="AH143" s="21">
        <v>0</v>
      </c>
      <c r="AI143" s="19">
        <f t="shared" si="953"/>
        <v>0</v>
      </c>
      <c r="AJ143" s="21"/>
      <c r="AK143" s="19">
        <f t="shared" si="954"/>
        <v>0</v>
      </c>
      <c r="AL143" s="21">
        <v>0</v>
      </c>
      <c r="AM143" s="19">
        <f t="shared" si="955"/>
        <v>0</v>
      </c>
      <c r="AN143" s="21">
        <v>0</v>
      </c>
      <c r="AO143" s="19">
        <f t="shared" si="956"/>
        <v>0</v>
      </c>
      <c r="AP143" s="21">
        <v>0</v>
      </c>
      <c r="AQ143" s="19">
        <f t="shared" si="957"/>
        <v>0</v>
      </c>
      <c r="AR143" s="21">
        <v>0</v>
      </c>
      <c r="AS143" s="19">
        <f t="shared" si="958"/>
        <v>0</v>
      </c>
      <c r="AT143" s="21">
        <v>0</v>
      </c>
      <c r="AU143" s="19">
        <f t="shared" si="959"/>
        <v>0</v>
      </c>
      <c r="AV143" s="21">
        <v>0</v>
      </c>
      <c r="AW143" s="19">
        <f t="shared" si="960"/>
        <v>0</v>
      </c>
      <c r="AX143" s="21">
        <v>0</v>
      </c>
      <c r="AY143" s="19">
        <f t="shared" si="961"/>
        <v>0</v>
      </c>
      <c r="AZ143" s="21">
        <v>0</v>
      </c>
      <c r="BA143" s="19">
        <f t="shared" si="962"/>
        <v>0</v>
      </c>
      <c r="BB143" s="21"/>
      <c r="BC143" s="19">
        <f t="shared" si="963"/>
        <v>0</v>
      </c>
      <c r="BD143" s="21"/>
      <c r="BE143" s="19">
        <f t="shared" si="964"/>
        <v>0</v>
      </c>
      <c r="BF143" s="21">
        <v>0</v>
      </c>
      <c r="BG143" s="19">
        <f t="shared" si="965"/>
        <v>0</v>
      </c>
      <c r="BH143" s="21">
        <v>0</v>
      </c>
      <c r="BI143" s="19">
        <f t="shared" si="966"/>
        <v>0</v>
      </c>
      <c r="BJ143" s="21">
        <v>0</v>
      </c>
      <c r="BK143" s="19">
        <f t="shared" si="967"/>
        <v>0</v>
      </c>
      <c r="BL143" s="21">
        <v>0</v>
      </c>
      <c r="BM143" s="19">
        <f t="shared" si="968"/>
        <v>0</v>
      </c>
      <c r="BN143" s="21"/>
      <c r="BO143" s="19">
        <f t="shared" si="969"/>
        <v>0</v>
      </c>
      <c r="BP143" s="21"/>
      <c r="BQ143" s="19">
        <f t="shared" si="970"/>
        <v>0</v>
      </c>
      <c r="BR143" s="21">
        <v>0</v>
      </c>
      <c r="BS143" s="19">
        <f t="shared" si="971"/>
        <v>0</v>
      </c>
      <c r="BT143" s="21">
        <v>0</v>
      </c>
      <c r="BU143" s="19">
        <f t="shared" si="972"/>
        <v>0</v>
      </c>
      <c r="BV143" s="21">
        <v>0</v>
      </c>
      <c r="BW143" s="19">
        <f t="shared" si="973"/>
        <v>0</v>
      </c>
      <c r="BX143" s="19">
        <v>0</v>
      </c>
      <c r="BY143" s="21">
        <v>0</v>
      </c>
      <c r="BZ143" s="19">
        <f t="shared" si="974"/>
        <v>0</v>
      </c>
      <c r="CA143" s="21"/>
      <c r="CB143" s="19">
        <f t="shared" si="975"/>
        <v>0</v>
      </c>
      <c r="CC143" s="21">
        <v>0</v>
      </c>
      <c r="CD143" s="19">
        <f t="shared" si="976"/>
        <v>0</v>
      </c>
      <c r="CE143" s="21">
        <v>0</v>
      </c>
      <c r="CF143" s="19">
        <f t="shared" si="977"/>
        <v>0</v>
      </c>
      <c r="CG143" s="21">
        <v>0</v>
      </c>
      <c r="CH143" s="19">
        <f t="shared" si="978"/>
        <v>0</v>
      </c>
      <c r="CI143" s="21"/>
      <c r="CJ143" s="19">
        <f t="shared" si="979"/>
        <v>0</v>
      </c>
      <c r="CK143" s="21">
        <v>0</v>
      </c>
      <c r="CL143" s="19">
        <f t="shared" si="980"/>
        <v>0</v>
      </c>
      <c r="CM143" s="21"/>
      <c r="CN143" s="19">
        <f t="shared" si="981"/>
        <v>0</v>
      </c>
      <c r="CO143" s="21">
        <v>0</v>
      </c>
      <c r="CP143" s="19">
        <f t="shared" si="982"/>
        <v>0</v>
      </c>
      <c r="CQ143" s="21">
        <v>0</v>
      </c>
      <c r="CR143" s="19">
        <f t="shared" si="983"/>
        <v>0</v>
      </c>
      <c r="CS143" s="21">
        <v>0</v>
      </c>
      <c r="CT143" s="19">
        <f t="shared" si="984"/>
        <v>0</v>
      </c>
      <c r="CU143" s="19"/>
      <c r="CV143" s="19"/>
      <c r="CW143" s="19"/>
      <c r="CX143" s="19"/>
      <c r="CY143" s="55">
        <f t="shared" si="985"/>
        <v>0</v>
      </c>
      <c r="CZ143" s="55">
        <f t="shared" si="985"/>
        <v>0</v>
      </c>
      <c r="DF143" s="33"/>
    </row>
    <row r="144" spans="1:110" x14ac:dyDescent="0.25">
      <c r="A144" s="71">
        <v>33</v>
      </c>
      <c r="B144" s="71"/>
      <c r="C144" s="79" t="s">
        <v>251</v>
      </c>
      <c r="D144" s="81"/>
      <c r="E144" s="81">
        <v>9959</v>
      </c>
      <c r="F144" s="82">
        <v>1.1000000000000001</v>
      </c>
      <c r="G144" s="82"/>
      <c r="H144" s="87"/>
      <c r="I144" s="88"/>
      <c r="J144" s="81"/>
      <c r="K144" s="81"/>
      <c r="L144" s="81"/>
      <c r="M144" s="85">
        <v>2.57</v>
      </c>
      <c r="N144" s="89">
        <f>N145</f>
        <v>0</v>
      </c>
      <c r="O144" s="89">
        <f>O145</f>
        <v>0</v>
      </c>
      <c r="P144" s="89">
        <f t="shared" ref="P144:CA144" si="986">P145</f>
        <v>0</v>
      </c>
      <c r="Q144" s="89">
        <f t="shared" si="986"/>
        <v>0</v>
      </c>
      <c r="R144" s="89">
        <f t="shared" si="986"/>
        <v>0</v>
      </c>
      <c r="S144" s="89">
        <f t="shared" si="986"/>
        <v>0</v>
      </c>
      <c r="T144" s="89">
        <f t="shared" si="986"/>
        <v>0</v>
      </c>
      <c r="U144" s="89">
        <f t="shared" si="986"/>
        <v>0</v>
      </c>
      <c r="V144" s="89">
        <f t="shared" si="986"/>
        <v>0</v>
      </c>
      <c r="W144" s="89">
        <f t="shared" si="986"/>
        <v>0</v>
      </c>
      <c r="X144" s="89">
        <f t="shared" si="986"/>
        <v>0</v>
      </c>
      <c r="Y144" s="89">
        <f t="shared" si="986"/>
        <v>0</v>
      </c>
      <c r="Z144" s="89">
        <f t="shared" si="986"/>
        <v>0</v>
      </c>
      <c r="AA144" s="89">
        <f t="shared" si="986"/>
        <v>0</v>
      </c>
      <c r="AB144" s="89">
        <f t="shared" si="986"/>
        <v>0</v>
      </c>
      <c r="AC144" s="89">
        <f t="shared" si="986"/>
        <v>0</v>
      </c>
      <c r="AD144" s="89">
        <f t="shared" si="986"/>
        <v>0</v>
      </c>
      <c r="AE144" s="89">
        <f t="shared" si="986"/>
        <v>0</v>
      </c>
      <c r="AF144" s="89">
        <f t="shared" si="986"/>
        <v>0</v>
      </c>
      <c r="AG144" s="89">
        <f t="shared" si="986"/>
        <v>0</v>
      </c>
      <c r="AH144" s="89">
        <f t="shared" si="986"/>
        <v>0</v>
      </c>
      <c r="AI144" s="89">
        <f t="shared" si="986"/>
        <v>0</v>
      </c>
      <c r="AJ144" s="89">
        <f t="shared" si="986"/>
        <v>0</v>
      </c>
      <c r="AK144" s="89">
        <f t="shared" si="986"/>
        <v>0</v>
      </c>
      <c r="AL144" s="89">
        <f t="shared" si="986"/>
        <v>0</v>
      </c>
      <c r="AM144" s="89">
        <f t="shared" si="986"/>
        <v>0</v>
      </c>
      <c r="AN144" s="89">
        <f t="shared" si="986"/>
        <v>0</v>
      </c>
      <c r="AO144" s="89">
        <f t="shared" si="986"/>
        <v>0</v>
      </c>
      <c r="AP144" s="89">
        <f t="shared" si="986"/>
        <v>0</v>
      </c>
      <c r="AQ144" s="89">
        <f t="shared" si="986"/>
        <v>0</v>
      </c>
      <c r="AR144" s="89">
        <f t="shared" si="986"/>
        <v>0</v>
      </c>
      <c r="AS144" s="89">
        <f t="shared" si="986"/>
        <v>0</v>
      </c>
      <c r="AT144" s="89">
        <f t="shared" si="986"/>
        <v>0</v>
      </c>
      <c r="AU144" s="89">
        <f t="shared" si="986"/>
        <v>0</v>
      </c>
      <c r="AV144" s="89">
        <f t="shared" si="986"/>
        <v>1</v>
      </c>
      <c r="AW144" s="89">
        <f t="shared" si="986"/>
        <v>18267.018</v>
      </c>
      <c r="AX144" s="89">
        <f t="shared" si="986"/>
        <v>0</v>
      </c>
      <c r="AY144" s="89">
        <f t="shared" si="986"/>
        <v>0</v>
      </c>
      <c r="AZ144" s="89">
        <f t="shared" si="986"/>
        <v>1</v>
      </c>
      <c r="BA144" s="89">
        <f t="shared" si="986"/>
        <v>15222.515000000001</v>
      </c>
      <c r="BB144" s="89">
        <f t="shared" si="986"/>
        <v>0</v>
      </c>
      <c r="BC144" s="89">
        <f t="shared" si="986"/>
        <v>0</v>
      </c>
      <c r="BD144" s="89">
        <f t="shared" si="986"/>
        <v>0</v>
      </c>
      <c r="BE144" s="89">
        <f t="shared" si="986"/>
        <v>0</v>
      </c>
      <c r="BF144" s="89">
        <f t="shared" si="986"/>
        <v>0</v>
      </c>
      <c r="BG144" s="89">
        <f t="shared" si="986"/>
        <v>0</v>
      </c>
      <c r="BH144" s="89">
        <f t="shared" si="986"/>
        <v>0</v>
      </c>
      <c r="BI144" s="89">
        <f t="shared" si="986"/>
        <v>0</v>
      </c>
      <c r="BJ144" s="89">
        <f t="shared" si="986"/>
        <v>0</v>
      </c>
      <c r="BK144" s="89">
        <f t="shared" si="986"/>
        <v>0</v>
      </c>
      <c r="BL144" s="89">
        <f t="shared" si="986"/>
        <v>0</v>
      </c>
      <c r="BM144" s="89">
        <f t="shared" si="986"/>
        <v>0</v>
      </c>
      <c r="BN144" s="89">
        <f t="shared" si="986"/>
        <v>0</v>
      </c>
      <c r="BO144" s="89">
        <f t="shared" si="986"/>
        <v>0</v>
      </c>
      <c r="BP144" s="89">
        <f t="shared" si="986"/>
        <v>0</v>
      </c>
      <c r="BQ144" s="89">
        <f t="shared" si="986"/>
        <v>0</v>
      </c>
      <c r="BR144" s="89">
        <f t="shared" si="986"/>
        <v>0</v>
      </c>
      <c r="BS144" s="89">
        <f t="shared" si="986"/>
        <v>0</v>
      </c>
      <c r="BT144" s="89">
        <f t="shared" si="986"/>
        <v>0</v>
      </c>
      <c r="BU144" s="89">
        <f t="shared" si="986"/>
        <v>0</v>
      </c>
      <c r="BV144" s="89">
        <f t="shared" si="986"/>
        <v>4</v>
      </c>
      <c r="BW144" s="89">
        <f t="shared" si="986"/>
        <v>73068.072</v>
      </c>
      <c r="BX144" s="50">
        <v>0</v>
      </c>
      <c r="BY144" s="89">
        <f t="shared" si="986"/>
        <v>0</v>
      </c>
      <c r="BZ144" s="89">
        <f t="shared" si="986"/>
        <v>0</v>
      </c>
      <c r="CA144" s="89">
        <f t="shared" si="986"/>
        <v>0</v>
      </c>
      <c r="CB144" s="89">
        <f t="shared" ref="CB144:CT144" si="987">CB145</f>
        <v>0</v>
      </c>
      <c r="CC144" s="89">
        <f t="shared" si="987"/>
        <v>0</v>
      </c>
      <c r="CD144" s="89">
        <f t="shared" si="987"/>
        <v>0</v>
      </c>
      <c r="CE144" s="89">
        <f t="shared" si="987"/>
        <v>0</v>
      </c>
      <c r="CF144" s="89">
        <f t="shared" si="987"/>
        <v>0</v>
      </c>
      <c r="CG144" s="89">
        <f t="shared" si="987"/>
        <v>0</v>
      </c>
      <c r="CH144" s="89">
        <f t="shared" si="987"/>
        <v>0</v>
      </c>
      <c r="CI144" s="89">
        <f t="shared" si="987"/>
        <v>0</v>
      </c>
      <c r="CJ144" s="89">
        <f t="shared" si="987"/>
        <v>0</v>
      </c>
      <c r="CK144" s="89">
        <f t="shared" si="987"/>
        <v>4</v>
      </c>
      <c r="CL144" s="89">
        <f t="shared" si="987"/>
        <v>60890.060000000005</v>
      </c>
      <c r="CM144" s="89">
        <f t="shared" si="987"/>
        <v>0</v>
      </c>
      <c r="CN144" s="89">
        <f t="shared" si="987"/>
        <v>0</v>
      </c>
      <c r="CO144" s="89">
        <f t="shared" si="987"/>
        <v>0</v>
      </c>
      <c r="CP144" s="89">
        <f t="shared" si="987"/>
        <v>0</v>
      </c>
      <c r="CQ144" s="89">
        <f t="shared" si="987"/>
        <v>0</v>
      </c>
      <c r="CR144" s="89">
        <f t="shared" si="987"/>
        <v>0</v>
      </c>
      <c r="CS144" s="89">
        <f t="shared" si="987"/>
        <v>0</v>
      </c>
      <c r="CT144" s="89">
        <f t="shared" si="987"/>
        <v>0</v>
      </c>
      <c r="CU144" s="89"/>
      <c r="CV144" s="89"/>
      <c r="CW144" s="89"/>
      <c r="CX144" s="89"/>
      <c r="CY144" s="89">
        <f t="shared" ref="CY144:CZ144" si="988">CY145</f>
        <v>10</v>
      </c>
      <c r="CZ144" s="89">
        <f t="shared" si="988"/>
        <v>167447.66500000001</v>
      </c>
      <c r="DF144" s="33"/>
    </row>
    <row r="145" spans="1:110" x14ac:dyDescent="0.25">
      <c r="A145" s="28"/>
      <c r="B145" s="28">
        <v>100</v>
      </c>
      <c r="C145" s="22" t="s">
        <v>252</v>
      </c>
      <c r="D145" s="16">
        <f>D143</f>
        <v>9860</v>
      </c>
      <c r="E145" s="16">
        <v>9959</v>
      </c>
      <c r="F145" s="17">
        <v>1.1000000000000001</v>
      </c>
      <c r="G145" s="17"/>
      <c r="H145" s="29">
        <v>1</v>
      </c>
      <c r="I145" s="30"/>
      <c r="J145" s="16">
        <v>1.4</v>
      </c>
      <c r="K145" s="16">
        <v>1.68</v>
      </c>
      <c r="L145" s="16">
        <v>2.23</v>
      </c>
      <c r="M145" s="18">
        <v>2.57</v>
      </c>
      <c r="N145" s="21">
        <v>0</v>
      </c>
      <c r="O145" s="19">
        <f>SUM(N145/12*9*$D145*$F145*$H145*$J145*O$10)+SUM(N145/12*3*$E145*$F145*$H145*$J145*O$10)</f>
        <v>0</v>
      </c>
      <c r="P145" s="21">
        <v>0</v>
      </c>
      <c r="Q145" s="19">
        <f>SUM(P145/12*9*$D145*$F145*$H145*$J145*Q$10)+SUM(P145/12*3*$E145*$F145*$H145*$J145*Q$10)</f>
        <v>0</v>
      </c>
      <c r="R145" s="20"/>
      <c r="S145" s="19">
        <f>SUM(R145/12*9*$D145*$F145*$H145*$J145*S$10)+SUM(R145/12*3*$E145*$F145*$H145*$J145*S$10)</f>
        <v>0</v>
      </c>
      <c r="T145" s="21">
        <v>0</v>
      </c>
      <c r="U145" s="19">
        <f>SUM(T145/12*9*$D145*$F145*$H145*$J145*U$10)+SUM(T145/12*3*$E145*$F145*$H145*$J145*U$10)</f>
        <v>0</v>
      </c>
      <c r="V145" s="21">
        <v>0</v>
      </c>
      <c r="W145" s="19">
        <f>SUM(V145/12*9*$D145*$F145*$H145*$J145*W$10)+SUM(V145/12*3*$E145*$F145*$H145*$J145*W$10)</f>
        <v>0</v>
      </c>
      <c r="X145" s="21">
        <v>0</v>
      </c>
      <c r="Y145" s="19">
        <f>SUM(X145/12*9*$D145*$F145*$H145*$J145*Y$10)+SUM(X145/12*3*$E145*$F145*$H145*$J145*Y$10)</f>
        <v>0</v>
      </c>
      <c r="Z145" s="21"/>
      <c r="AA145" s="19">
        <f>SUM(Z145/12*9*$D145*$F145*$H145*$J145*AA$10)+SUM(Z145/12*3*$E145*$F145*$H145*$J145*AA$10)</f>
        <v>0</v>
      </c>
      <c r="AB145" s="21">
        <v>0</v>
      </c>
      <c r="AC145" s="19">
        <f>SUM(AB145/12*9*$D145*$F145*$H145*$J145*AC$10)+SUM(AB145/12*3*$E145*$F145*$H145*$J145*AC$10)</f>
        <v>0</v>
      </c>
      <c r="AD145" s="20"/>
      <c r="AE145" s="19">
        <f>SUM(AD145/12*9*$D145*$F145*$H145*$J145*AE$10)+SUM(AD145/12*3*$E145*$F145*$H145*$J145*AE$10)</f>
        <v>0</v>
      </c>
      <c r="AF145" s="21">
        <v>0</v>
      </c>
      <c r="AG145" s="19">
        <f>SUM(AF145/12*9*$D145*$F145*$H145*$J145*AG$10)+SUM(AF145/12*3*$E145*$F145*$H145*$J145*AG$10)</f>
        <v>0</v>
      </c>
      <c r="AH145" s="21">
        <v>0</v>
      </c>
      <c r="AI145" s="19">
        <f>SUM(AH145/12*9*$D145*$F145*$H145*$J145*AI$10)+SUM(AH145/12*3*$E145*$F145*$H145*$J145*AI$10)</f>
        <v>0</v>
      </c>
      <c r="AJ145" s="21"/>
      <c r="AK145" s="19">
        <f>SUM(AJ145/12*9*$D145*$F145*$H145*$J145*AK$10)+SUM(AJ145/12*3*$E145*$F145*$H145*$J145*AK$10)</f>
        <v>0</v>
      </c>
      <c r="AL145" s="21">
        <v>0</v>
      </c>
      <c r="AM145" s="19">
        <f>SUM(AL145/12*9*$D145*$F145*$H145*$K145*AM$10)+SUM(AL145/12*3*$E145*$F145*$H145*$K145*AM$10)</f>
        <v>0</v>
      </c>
      <c r="AN145" s="21">
        <v>0</v>
      </c>
      <c r="AO145" s="19">
        <f>SUM(AN145/12*9*$D145*$F145*$H145*$K145*AO$10)+SUM(AN145/12*3*$E145*$F145*$H145*$K145*AO$10)</f>
        <v>0</v>
      </c>
      <c r="AP145" s="21">
        <v>0</v>
      </c>
      <c r="AQ145" s="19">
        <f>SUM(AP145/12*9*$D145*$F145*$H145*$K145*AQ$10)+SUM(AP145/12*3*$E145*$F145*$H145*$K145*AQ$10)</f>
        <v>0</v>
      </c>
      <c r="AR145" s="21">
        <v>0</v>
      </c>
      <c r="AS145" s="19">
        <f>SUM(AR145/12*9*$D145*$F145*$H145*$K145*AS$10)+SUM(AR145/12*3*$E145*$F145*$H145*$K145*AS$10)</f>
        <v>0</v>
      </c>
      <c r="AT145" s="21">
        <v>0</v>
      </c>
      <c r="AU145" s="19">
        <f>SUM(AT145/12*9*$D145*$F145*$H145*$K145*AU$10)+SUM(AT145/12*3*$E145*$F145*$H145*$K145*AU$10)</f>
        <v>0</v>
      </c>
      <c r="AV145" s="31">
        <v>1</v>
      </c>
      <c r="AW145" s="19">
        <f>SUM(AV145/12*9*$D145*$F145*$H145*$K145*AW$10)+SUM(AV145/12*3*$E145*$F145*$H145*$K145*AW$10)</f>
        <v>18267.018</v>
      </c>
      <c r="AX145" s="21">
        <v>0</v>
      </c>
      <c r="AY145" s="19">
        <f>SUM(AX145/12*9*$D145*$F145*$H145*$K145*AY$10)+SUM(AX145/12*3*$E145*$F145*$H145*$K145*AY$10)</f>
        <v>0</v>
      </c>
      <c r="AZ145" s="21">
        <v>1</v>
      </c>
      <c r="BA145" s="19">
        <f>SUM(AZ145/12*9*$D145*$F145*$H145*$J145*BA$10)+SUM(AZ145/12*3*$E145*$F145*$H145*$J145*BA$10)</f>
        <v>15222.515000000001</v>
      </c>
      <c r="BB145" s="21"/>
      <c r="BC145" s="19">
        <f>SUM(BB145/12*9*$D145*$F145*$H145*$J145*BC$10)+SUM(BB145/12*3*$E145*$F145*$H145*$J145*BC$10)</f>
        <v>0</v>
      </c>
      <c r="BD145" s="21"/>
      <c r="BE145" s="19">
        <f>SUM(BD145/12*9*$D145*$F145*$H145*$J145*BE$10)+SUM(BD145/12*3*$E145*$F145*$H145*$J145*BE$10)</f>
        <v>0</v>
      </c>
      <c r="BF145" s="21"/>
      <c r="BG145" s="19">
        <f>SUM(BF145/12*9*$D145*$F145*$H145*$J145*BG$10)+SUM(BF145/12*3*$E145*$F145*$H145*$J145*BG$10)</f>
        <v>0</v>
      </c>
      <c r="BH145" s="21">
        <v>0</v>
      </c>
      <c r="BI145" s="19">
        <f>SUM(BH145/12*9*$D145*$F145*$H145*$J145*BI$10)+SUM(BH145/12*3*$E145*$F145*$H145*$J145*BI$10)</f>
        <v>0</v>
      </c>
      <c r="BJ145" s="21">
        <v>0</v>
      </c>
      <c r="BK145" s="19">
        <f>SUM(BJ145/12*9*$D145*$F145*$H145*$K145*BK$10)+SUM(BJ145/12*3*$E145*$F145*$H145*$K145*BK$10)</f>
        <v>0</v>
      </c>
      <c r="BL145" s="21"/>
      <c r="BM145" s="19">
        <f>SUM(BL145/12*9*$D145*$F145*$H145*$K145*BM$10)+SUM(BL145/12*3*$E145*$F145*$H145*$K145*BM$10)</f>
        <v>0</v>
      </c>
      <c r="BN145" s="21"/>
      <c r="BO145" s="19">
        <f>SUM(BN145/12*9*$D145*$F145*$H145*$J145*BO$10)+SUM(BN145/12*3*$E145*$F145*$H145*$J145*BO$10)</f>
        <v>0</v>
      </c>
      <c r="BP145" s="21"/>
      <c r="BQ145" s="19">
        <f>SUM(BP145/12*9*$D145*$F145*$H145*$K145*BQ$10)+SUM(BP145/12*3*$E145*$F145*$H145*$K145*BQ$10)</f>
        <v>0</v>
      </c>
      <c r="BR145" s="21">
        <v>0</v>
      </c>
      <c r="BS145" s="19">
        <f>SUM(BR145/12*9*$D145*$F145*$H145*$J145*BS$10)+SUM(BR145/12*3*$E145*$F145*$H145*$J145*BS$10)</f>
        <v>0</v>
      </c>
      <c r="BT145" s="21"/>
      <c r="BU145" s="19">
        <f>SUM(BT145/12*9*$D145*$F145*$H145*$J145*BU$10)+SUM(BT145/12*3*$E145*$F145*$H145*$J145*BU$10)</f>
        <v>0</v>
      </c>
      <c r="BV145" s="31">
        <v>4</v>
      </c>
      <c r="BW145" s="19">
        <f>SUM(BV145/12*9*$D145*$F145*$H145*$K145*BW$10)+SUM(BV145/12*3*$E145*$F145*$H145*$K145*BW$10)</f>
        <v>73068.072</v>
      </c>
      <c r="BX145" s="19">
        <v>0</v>
      </c>
      <c r="BY145" s="21"/>
      <c r="BZ145" s="19">
        <f>SUM(BY145/12*9*$D145*$F145*$H145*$K145*BZ$10)+SUM(BY145/12*3*$E145*$F145*$H145*$K145*BZ$10)</f>
        <v>0</v>
      </c>
      <c r="CA145" s="21"/>
      <c r="CB145" s="19">
        <f>SUM(CA145/12*9*$D145*$F145*$H145*$K145*CB$10)+SUM(CA145/12*3*$E145*$F145*$H145*$K145*CB$10)</f>
        <v>0</v>
      </c>
      <c r="CC145" s="21">
        <v>0</v>
      </c>
      <c r="CD145" s="19">
        <f t="shared" ref="CD145" si="989">SUM(CC145/12*9*$D145*$F145*$H145*$K145*CD$10)+SUM(CC145/12*3*$E145*$F145*$H145*$K145*CD$10)</f>
        <v>0</v>
      </c>
      <c r="CE145" s="21"/>
      <c r="CF145" s="19">
        <f>SUM(CE145/12*9*$D145*$F145*$H145*$K145*CF$10)+SUM(CE145/12*3*$E145*$F145*$H145*$K145*CF$10)</f>
        <v>0</v>
      </c>
      <c r="CG145" s="21">
        <v>0</v>
      </c>
      <c r="CH145" s="19">
        <f>SUM(CG145/12*9*$D145*$F145*$H145*$J145*CH$10)+SUM(CG145/12*3*$E145*$F145*$H145*$J145*CH$10)</f>
        <v>0</v>
      </c>
      <c r="CI145" s="21"/>
      <c r="CJ145" s="19">
        <f>SUM(CI145/12*9*$D145*$F145*$H145*$J145*CJ$10)+SUM(CI145/12*3*$E145*$F145*$H145*$J145*CJ$10)</f>
        <v>0</v>
      </c>
      <c r="CK145" s="21">
        <v>4</v>
      </c>
      <c r="CL145" s="19">
        <f>SUM(CK145/12*9*$D145*$F145*$H145*$J145*CL$10)+SUM(CK145/12*3*$E145*$F145*$H145*$J145*CL$10)</f>
        <v>60890.060000000005</v>
      </c>
      <c r="CM145" s="21"/>
      <c r="CN145" s="19">
        <f>SUM(CM145/12*9*$D145*$F145*$H145*$K145*CN$10)+SUM(CM145/12*3*$E145*$F145*$H145*$K145*CN$10)</f>
        <v>0</v>
      </c>
      <c r="CO145" s="21"/>
      <c r="CP145" s="19">
        <f>SUM(CO145/12*9*$D145*$F145*$H145*$K145*CP$10)+SUM(CO145/12*3*$E145*$F145*$H145*$K145*CP$10)</f>
        <v>0</v>
      </c>
      <c r="CQ145" s="21"/>
      <c r="CR145" s="19">
        <f>SUM(CQ145/12*9*$D145*$F145*$H145*$M145*CR$10)+SUM(CQ145/12*3*$E145*$F145*$H145*$M145*CR$10)</f>
        <v>0</v>
      </c>
      <c r="CS145" s="21">
        <v>0</v>
      </c>
      <c r="CT145" s="19">
        <f>SUM(CS145/12*9*$D145*$F145*$H145*$L145*CT$10)+SUM(CS145/12*3*$E145*$F145*$H145*$L145*CT$10)</f>
        <v>0</v>
      </c>
      <c r="CU145" s="19"/>
      <c r="CV145" s="19"/>
      <c r="CW145" s="19"/>
      <c r="CX145" s="19"/>
      <c r="CY145" s="55">
        <f>SUM(AD145,R145,T145,AB145,N145,V145,P145,BF145,BT145,CG145,CK145,BH145,CI145,AF145,AZ145,BB145,AH145,BD145,BR145,AJ145,X145,CO145,BJ145,CM145,BL145,BY145,CC145,BV145,CA145,AL145,AN145,AP145,AR145,AT145,AX145,AV145,BP145,CS145,CQ145,CE145,Z145,BN145)</f>
        <v>10</v>
      </c>
      <c r="CZ145" s="55">
        <f>SUM(AE145,S145,U145,AC145,O145,W145,Q145,BG145,BU145,CH145,CL145,BI145,CJ145,AG145,BA145,BC145,AI145,BE145,BS145,AK145,Y145,CP145,BK145,CN145,BM145,BZ145,CD145,BW145,CB145,AM145,AO145,AQ145,AS145,AU145,AY145,AW145,BQ145,CT145,CR145,CF145,AA145,BO145)</f>
        <v>167447.66500000001</v>
      </c>
      <c r="DF145" s="33"/>
    </row>
    <row r="146" spans="1:110" x14ac:dyDescent="0.25">
      <c r="A146" s="71">
        <v>34</v>
      </c>
      <c r="B146" s="71"/>
      <c r="C146" s="79" t="s">
        <v>253</v>
      </c>
      <c r="D146" s="81"/>
      <c r="E146" s="81">
        <v>9959</v>
      </c>
      <c r="F146" s="82">
        <v>0.89</v>
      </c>
      <c r="G146" s="82"/>
      <c r="H146" s="87"/>
      <c r="I146" s="88"/>
      <c r="J146" s="81"/>
      <c r="K146" s="81"/>
      <c r="L146" s="81"/>
      <c r="M146" s="85">
        <v>2.57</v>
      </c>
      <c r="N146" s="89">
        <f t="shared" ref="N146:BY146" si="990">SUM(N147:N149)</f>
        <v>0</v>
      </c>
      <c r="O146" s="89">
        <f t="shared" si="990"/>
        <v>0</v>
      </c>
      <c r="P146" s="89">
        <f t="shared" si="990"/>
        <v>0</v>
      </c>
      <c r="Q146" s="89">
        <f t="shared" si="990"/>
        <v>0</v>
      </c>
      <c r="R146" s="89">
        <f t="shared" si="990"/>
        <v>0</v>
      </c>
      <c r="S146" s="89">
        <f t="shared" si="990"/>
        <v>0</v>
      </c>
      <c r="T146" s="89">
        <f t="shared" si="990"/>
        <v>0</v>
      </c>
      <c r="U146" s="89">
        <f t="shared" si="990"/>
        <v>0</v>
      </c>
      <c r="V146" s="89">
        <f t="shared" si="990"/>
        <v>0</v>
      </c>
      <c r="W146" s="89">
        <f t="shared" si="990"/>
        <v>0</v>
      </c>
      <c r="X146" s="89">
        <f t="shared" si="990"/>
        <v>0</v>
      </c>
      <c r="Y146" s="89">
        <f t="shared" si="990"/>
        <v>0</v>
      </c>
      <c r="Z146" s="89">
        <f t="shared" si="990"/>
        <v>0</v>
      </c>
      <c r="AA146" s="89">
        <f t="shared" si="990"/>
        <v>0</v>
      </c>
      <c r="AB146" s="89">
        <f t="shared" si="990"/>
        <v>0</v>
      </c>
      <c r="AC146" s="89">
        <f t="shared" si="990"/>
        <v>0</v>
      </c>
      <c r="AD146" s="89">
        <f t="shared" si="990"/>
        <v>0</v>
      </c>
      <c r="AE146" s="89">
        <f t="shared" si="990"/>
        <v>0</v>
      </c>
      <c r="AF146" s="89">
        <f t="shared" si="990"/>
        <v>48</v>
      </c>
      <c r="AG146" s="89">
        <f t="shared" si="990"/>
        <v>670344.20600000001</v>
      </c>
      <c r="AH146" s="89">
        <f t="shared" si="990"/>
        <v>0</v>
      </c>
      <c r="AI146" s="89">
        <f t="shared" si="990"/>
        <v>0</v>
      </c>
      <c r="AJ146" s="89">
        <f t="shared" si="990"/>
        <v>0</v>
      </c>
      <c r="AK146" s="89">
        <f t="shared" si="990"/>
        <v>0</v>
      </c>
      <c r="AL146" s="89">
        <f t="shared" si="990"/>
        <v>0</v>
      </c>
      <c r="AM146" s="89">
        <f t="shared" si="990"/>
        <v>0</v>
      </c>
      <c r="AN146" s="89">
        <f t="shared" si="990"/>
        <v>0</v>
      </c>
      <c r="AO146" s="89">
        <f t="shared" si="990"/>
        <v>0</v>
      </c>
      <c r="AP146" s="89">
        <f t="shared" si="990"/>
        <v>0</v>
      </c>
      <c r="AQ146" s="89">
        <f t="shared" si="990"/>
        <v>0</v>
      </c>
      <c r="AR146" s="89">
        <f t="shared" si="990"/>
        <v>64</v>
      </c>
      <c r="AS146" s="89">
        <f t="shared" si="990"/>
        <v>1217579.7815999999</v>
      </c>
      <c r="AT146" s="89">
        <f t="shared" si="990"/>
        <v>0</v>
      </c>
      <c r="AU146" s="89">
        <f t="shared" si="990"/>
        <v>0</v>
      </c>
      <c r="AV146" s="89">
        <f t="shared" si="990"/>
        <v>0</v>
      </c>
      <c r="AW146" s="89">
        <f t="shared" si="990"/>
        <v>0</v>
      </c>
      <c r="AX146" s="89">
        <f t="shared" si="990"/>
        <v>0</v>
      </c>
      <c r="AY146" s="89">
        <f t="shared" si="990"/>
        <v>0</v>
      </c>
      <c r="AZ146" s="89">
        <f t="shared" si="990"/>
        <v>0</v>
      </c>
      <c r="BA146" s="89">
        <f t="shared" si="990"/>
        <v>0</v>
      </c>
      <c r="BB146" s="89">
        <f t="shared" si="990"/>
        <v>0</v>
      </c>
      <c r="BC146" s="89">
        <f t="shared" si="990"/>
        <v>0</v>
      </c>
      <c r="BD146" s="89">
        <f t="shared" si="990"/>
        <v>0</v>
      </c>
      <c r="BE146" s="89">
        <f t="shared" si="990"/>
        <v>0</v>
      </c>
      <c r="BF146" s="89">
        <f t="shared" si="990"/>
        <v>0</v>
      </c>
      <c r="BG146" s="89">
        <f t="shared" si="990"/>
        <v>0</v>
      </c>
      <c r="BH146" s="89">
        <f t="shared" si="990"/>
        <v>0</v>
      </c>
      <c r="BI146" s="89">
        <f t="shared" si="990"/>
        <v>0</v>
      </c>
      <c r="BJ146" s="89">
        <f t="shared" si="990"/>
        <v>0</v>
      </c>
      <c r="BK146" s="89">
        <f t="shared" si="990"/>
        <v>0</v>
      </c>
      <c r="BL146" s="89">
        <f t="shared" si="990"/>
        <v>2</v>
      </c>
      <c r="BM146" s="89">
        <f t="shared" si="990"/>
        <v>29227.228800000001</v>
      </c>
      <c r="BN146" s="89">
        <f t="shared" si="990"/>
        <v>0</v>
      </c>
      <c r="BO146" s="89">
        <f t="shared" si="990"/>
        <v>0</v>
      </c>
      <c r="BP146" s="89">
        <f t="shared" si="990"/>
        <v>0</v>
      </c>
      <c r="BQ146" s="89">
        <f t="shared" si="990"/>
        <v>0</v>
      </c>
      <c r="BR146" s="89">
        <f t="shared" si="990"/>
        <v>0</v>
      </c>
      <c r="BS146" s="89">
        <f t="shared" si="990"/>
        <v>0</v>
      </c>
      <c r="BT146" s="89">
        <f t="shared" si="990"/>
        <v>0</v>
      </c>
      <c r="BU146" s="89">
        <f t="shared" si="990"/>
        <v>0</v>
      </c>
      <c r="BV146" s="89">
        <f t="shared" si="990"/>
        <v>5</v>
      </c>
      <c r="BW146" s="89">
        <f t="shared" si="990"/>
        <v>73068.072</v>
      </c>
      <c r="BX146" s="50">
        <v>0</v>
      </c>
      <c r="BY146" s="89">
        <f t="shared" si="990"/>
        <v>0</v>
      </c>
      <c r="BZ146" s="89">
        <f t="shared" ref="BZ146:CZ146" si="991">SUM(BZ147:BZ149)</f>
        <v>0</v>
      </c>
      <c r="CA146" s="89">
        <f t="shared" si="991"/>
        <v>0</v>
      </c>
      <c r="CB146" s="89">
        <f t="shared" si="991"/>
        <v>0</v>
      </c>
      <c r="CC146" s="89">
        <f t="shared" si="991"/>
        <v>0</v>
      </c>
      <c r="CD146" s="89">
        <f t="shared" si="991"/>
        <v>0</v>
      </c>
      <c r="CE146" s="89">
        <f t="shared" si="991"/>
        <v>0</v>
      </c>
      <c r="CF146" s="89">
        <f t="shared" si="991"/>
        <v>0</v>
      </c>
      <c r="CG146" s="89">
        <f t="shared" si="991"/>
        <v>0</v>
      </c>
      <c r="CH146" s="89">
        <f t="shared" si="991"/>
        <v>0</v>
      </c>
      <c r="CI146" s="89">
        <f t="shared" si="991"/>
        <v>0</v>
      </c>
      <c r="CJ146" s="89">
        <f t="shared" si="991"/>
        <v>0</v>
      </c>
      <c r="CK146" s="89">
        <f t="shared" si="991"/>
        <v>0</v>
      </c>
      <c r="CL146" s="89">
        <f t="shared" si="991"/>
        <v>0</v>
      </c>
      <c r="CM146" s="89">
        <f t="shared" si="991"/>
        <v>0</v>
      </c>
      <c r="CN146" s="89">
        <f t="shared" si="991"/>
        <v>0</v>
      </c>
      <c r="CO146" s="89">
        <f t="shared" si="991"/>
        <v>0</v>
      </c>
      <c r="CP146" s="89">
        <f t="shared" si="991"/>
        <v>0</v>
      </c>
      <c r="CQ146" s="89">
        <f t="shared" si="991"/>
        <v>0</v>
      </c>
      <c r="CR146" s="89">
        <f t="shared" si="991"/>
        <v>0</v>
      </c>
      <c r="CS146" s="89">
        <f t="shared" si="991"/>
        <v>0</v>
      </c>
      <c r="CT146" s="89">
        <f t="shared" si="991"/>
        <v>0</v>
      </c>
      <c r="CU146" s="89"/>
      <c r="CV146" s="89"/>
      <c r="CW146" s="89"/>
      <c r="CX146" s="89"/>
      <c r="CY146" s="89">
        <f t="shared" si="991"/>
        <v>119</v>
      </c>
      <c r="CZ146" s="89">
        <f t="shared" si="991"/>
        <v>1990219.2884</v>
      </c>
      <c r="DF146" s="33"/>
    </row>
    <row r="147" spans="1:110" ht="45" x14ac:dyDescent="0.25">
      <c r="A147" s="28"/>
      <c r="B147" s="28">
        <v>101</v>
      </c>
      <c r="C147" s="15" t="s">
        <v>254</v>
      </c>
      <c r="D147" s="16">
        <f>D145</f>
        <v>9860</v>
      </c>
      <c r="E147" s="16">
        <v>9959</v>
      </c>
      <c r="F147" s="17">
        <v>0.88</v>
      </c>
      <c r="G147" s="17"/>
      <c r="H147" s="29">
        <v>1</v>
      </c>
      <c r="I147" s="30"/>
      <c r="J147" s="16">
        <v>1.4</v>
      </c>
      <c r="K147" s="16">
        <v>1.68</v>
      </c>
      <c r="L147" s="16">
        <v>2.23</v>
      </c>
      <c r="M147" s="18">
        <v>2.57</v>
      </c>
      <c r="N147" s="21">
        <v>0</v>
      </c>
      <c r="O147" s="19">
        <f t="shared" ref="O147:O149" si="992">SUM(N147/12*9*$D147*$F147*$H147*$J147*O$10)+SUM(N147/12*3*$E147*$F147*$H147*$J147*O$10)</f>
        <v>0</v>
      </c>
      <c r="P147" s="21">
        <v>0</v>
      </c>
      <c r="Q147" s="19">
        <f t="shared" ref="Q147:Q149" si="993">SUM(P147/12*9*$D147*$F147*$H147*$J147*Q$10)+SUM(P147/12*3*$E147*$F147*$H147*$J147*Q$10)</f>
        <v>0</v>
      </c>
      <c r="R147" s="20"/>
      <c r="S147" s="19">
        <f t="shared" ref="S147:S149" si="994">SUM(R147/12*9*$D147*$F147*$H147*$J147*S$10)+SUM(R147/12*3*$E147*$F147*$H147*$J147*S$10)</f>
        <v>0</v>
      </c>
      <c r="T147" s="21">
        <v>0</v>
      </c>
      <c r="U147" s="19">
        <f t="shared" ref="U147:U149" si="995">SUM(T147/12*9*$D147*$F147*$H147*$J147*U$10)+SUM(T147/12*3*$E147*$F147*$H147*$J147*U$10)</f>
        <v>0</v>
      </c>
      <c r="V147" s="21">
        <v>0</v>
      </c>
      <c r="W147" s="19">
        <f t="shared" ref="W147:W149" si="996">SUM(V147/12*9*$D147*$F147*$H147*$J147*W$10)+SUM(V147/12*3*$E147*$F147*$H147*$J147*W$10)</f>
        <v>0</v>
      </c>
      <c r="X147" s="21">
        <v>0</v>
      </c>
      <c r="Y147" s="19">
        <f t="shared" ref="Y147:Y149" si="997">SUM(X147/12*9*$D147*$F147*$H147*$J147*Y$10)+SUM(X147/12*3*$E147*$F147*$H147*$J147*Y$10)</f>
        <v>0</v>
      </c>
      <c r="Z147" s="21"/>
      <c r="AA147" s="19">
        <f t="shared" ref="AA147:AA149" si="998">SUM(Z147/12*9*$D147*$F147*$H147*$J147*AA$10)+SUM(Z147/12*3*$E147*$F147*$H147*$J147*AA$10)</f>
        <v>0</v>
      </c>
      <c r="AB147" s="21">
        <v>0</v>
      </c>
      <c r="AC147" s="19">
        <f t="shared" ref="AC147:AC149" si="999">SUM(AB147/12*9*$D147*$F147*$H147*$J147*AC$10)+SUM(AB147/12*3*$E147*$F147*$H147*$J147*AC$10)</f>
        <v>0</v>
      </c>
      <c r="AD147" s="20"/>
      <c r="AE147" s="19">
        <f t="shared" ref="AE147:AE149" si="1000">SUM(AD147/12*9*$D147*$F147*$H147*$J147*AE$10)+SUM(AD147/12*3*$E147*$F147*$H147*$J147*AE$10)</f>
        <v>0</v>
      </c>
      <c r="AF147" s="21">
        <v>5</v>
      </c>
      <c r="AG147" s="19">
        <f t="shared" ref="AG147:AG149" si="1001">SUM(AF147/12*9*$D147*$F147*$H147*$J147*AG$10)+SUM(AF147/12*3*$E147*$F147*$H147*$J147*AG$10)</f>
        <v>60890.06</v>
      </c>
      <c r="AH147" s="21">
        <v>0</v>
      </c>
      <c r="AI147" s="19">
        <f t="shared" ref="AI147:AI149" si="1002">SUM(AH147/12*9*$D147*$F147*$H147*$J147*AI$10)+SUM(AH147/12*3*$E147*$F147*$H147*$J147*AI$10)</f>
        <v>0</v>
      </c>
      <c r="AJ147" s="21"/>
      <c r="AK147" s="19">
        <f t="shared" ref="AK147:AK149" si="1003">SUM(AJ147/12*9*$D147*$F147*$H147*$J147*AK$10)+SUM(AJ147/12*3*$E147*$F147*$H147*$J147*AK$10)</f>
        <v>0</v>
      </c>
      <c r="AL147" s="21">
        <v>0</v>
      </c>
      <c r="AM147" s="19">
        <f t="shared" ref="AM147:AM149" si="1004">SUM(AL147/12*9*$D147*$F147*$H147*$K147*AM$10)+SUM(AL147/12*3*$E147*$F147*$H147*$K147*AM$10)</f>
        <v>0</v>
      </c>
      <c r="AN147" s="21">
        <v>0</v>
      </c>
      <c r="AO147" s="19">
        <f t="shared" ref="AO147:AO149" si="1005">SUM(AN147/12*9*$D147*$F147*$H147*$K147*AO$10)+SUM(AN147/12*3*$E147*$F147*$H147*$K147*AO$10)</f>
        <v>0</v>
      </c>
      <c r="AP147" s="21">
        <v>0</v>
      </c>
      <c r="AQ147" s="19">
        <f t="shared" ref="AQ147:AQ149" si="1006">SUM(AP147/12*9*$D147*$F147*$H147*$K147*AQ$10)+SUM(AP147/12*3*$E147*$F147*$H147*$K147*AQ$10)</f>
        <v>0</v>
      </c>
      <c r="AR147" s="31">
        <v>39</v>
      </c>
      <c r="AS147" s="19">
        <f t="shared" ref="AS147:AS149" si="1007">SUM(AR147/12*9*$D147*$F147*$H147*$K147*AS$10)+SUM(AR147/12*3*$E147*$F147*$H147*$K147*AS$10)</f>
        <v>569930.96160000004</v>
      </c>
      <c r="AT147" s="21">
        <v>0</v>
      </c>
      <c r="AU147" s="19">
        <f t="shared" ref="AU147:AU149" si="1008">SUM(AT147/12*9*$D147*$F147*$H147*$K147*AU$10)+SUM(AT147/12*3*$E147*$F147*$H147*$K147*AU$10)</f>
        <v>0</v>
      </c>
      <c r="AV147" s="21">
        <v>0</v>
      </c>
      <c r="AW147" s="19">
        <f t="shared" ref="AW147:AW149" si="1009">SUM(AV147/12*9*$D147*$F147*$H147*$K147*AW$10)+SUM(AV147/12*3*$E147*$F147*$H147*$K147*AW$10)</f>
        <v>0</v>
      </c>
      <c r="AX147" s="21">
        <v>0</v>
      </c>
      <c r="AY147" s="19">
        <f t="shared" ref="AY147:AY149" si="1010">SUM(AX147/12*9*$D147*$F147*$H147*$K147*AY$10)+SUM(AX147/12*3*$E147*$F147*$H147*$K147*AY$10)</f>
        <v>0</v>
      </c>
      <c r="AZ147" s="21">
        <v>0</v>
      </c>
      <c r="BA147" s="19">
        <f t="shared" ref="BA147:BA149" si="1011">SUM(AZ147/12*9*$D147*$F147*$H147*$J147*BA$10)+SUM(AZ147/12*3*$E147*$F147*$H147*$J147*BA$10)</f>
        <v>0</v>
      </c>
      <c r="BB147" s="21"/>
      <c r="BC147" s="19">
        <f t="shared" ref="BC147:BC149" si="1012">SUM(BB147/12*9*$D147*$F147*$H147*$J147*BC$10)+SUM(BB147/12*3*$E147*$F147*$H147*$J147*BC$10)</f>
        <v>0</v>
      </c>
      <c r="BD147" s="21"/>
      <c r="BE147" s="19">
        <f t="shared" ref="BE147:BE149" si="1013">SUM(BD147/12*9*$D147*$F147*$H147*$J147*BE$10)+SUM(BD147/12*3*$E147*$F147*$H147*$J147*BE$10)</f>
        <v>0</v>
      </c>
      <c r="BF147" s="21">
        <v>0</v>
      </c>
      <c r="BG147" s="19">
        <f t="shared" ref="BG147:BG149" si="1014">SUM(BF147/12*9*$D147*$F147*$H147*$J147*BG$10)+SUM(BF147/12*3*$E147*$F147*$H147*$J147*BG$10)</f>
        <v>0</v>
      </c>
      <c r="BH147" s="21">
        <v>0</v>
      </c>
      <c r="BI147" s="19">
        <f t="shared" ref="BI147:BI149" si="1015">SUM(BH147/12*9*$D147*$F147*$H147*$J147*BI$10)+SUM(BH147/12*3*$E147*$F147*$H147*$J147*BI$10)</f>
        <v>0</v>
      </c>
      <c r="BJ147" s="21"/>
      <c r="BK147" s="19">
        <f t="shared" ref="BK147:BK149" si="1016">SUM(BJ147/12*9*$D147*$F147*$H147*$K147*BK$10)+SUM(BJ147/12*3*$E147*$F147*$H147*$K147*BK$10)</f>
        <v>0</v>
      </c>
      <c r="BL147" s="21">
        <v>2</v>
      </c>
      <c r="BM147" s="19">
        <f t="shared" ref="BM147:BM149" si="1017">SUM(BL147/12*9*$D147*$F147*$H147*$K147*BM$10)+SUM(BL147/12*3*$E147*$F147*$H147*$K147*BM$10)</f>
        <v>29227.228800000001</v>
      </c>
      <c r="BN147" s="21"/>
      <c r="BO147" s="19">
        <f t="shared" ref="BO147:BO149" si="1018">SUM(BN147/12*9*$D147*$F147*$H147*$J147*BO$10)+SUM(BN147/12*3*$E147*$F147*$H147*$J147*BO$10)</f>
        <v>0</v>
      </c>
      <c r="BP147" s="21"/>
      <c r="BQ147" s="19">
        <f t="shared" ref="BQ147:BQ149" si="1019">SUM(BP147/12*9*$D147*$F147*$H147*$K147*BQ$10)+SUM(BP147/12*3*$E147*$F147*$H147*$K147*BQ$10)</f>
        <v>0</v>
      </c>
      <c r="BR147" s="21">
        <v>0</v>
      </c>
      <c r="BS147" s="19">
        <f t="shared" ref="BS147:BS149" si="1020">SUM(BR147/12*9*$D147*$F147*$H147*$J147*BS$10)+SUM(BR147/12*3*$E147*$F147*$H147*$J147*BS$10)</f>
        <v>0</v>
      </c>
      <c r="BT147" s="21">
        <v>0</v>
      </c>
      <c r="BU147" s="19">
        <f t="shared" ref="BU147:BU149" si="1021">SUM(BT147/12*9*$D147*$F147*$H147*$J147*BU$10)+SUM(BT147/12*3*$E147*$F147*$H147*$J147*BU$10)</f>
        <v>0</v>
      </c>
      <c r="BV147" s="31">
        <v>5</v>
      </c>
      <c r="BW147" s="19">
        <f t="shared" ref="BW147:BW149" si="1022">SUM(BV147/12*9*$D147*$F147*$H147*$K147*BW$10)+SUM(BV147/12*3*$E147*$F147*$H147*$K147*BW$10)</f>
        <v>73068.072</v>
      </c>
      <c r="BX147" s="19">
        <v>0</v>
      </c>
      <c r="BY147" s="21">
        <v>0</v>
      </c>
      <c r="BZ147" s="19">
        <f t="shared" ref="BZ147:BZ149" si="1023">SUM(BY147/12*9*$D147*$F147*$H147*$K147*BZ$10)+SUM(BY147/12*3*$E147*$F147*$H147*$K147*BZ$10)</f>
        <v>0</v>
      </c>
      <c r="CA147" s="21"/>
      <c r="CB147" s="19">
        <f t="shared" ref="CB147:CB149" si="1024">SUM(CA147/12*9*$D147*$F147*$H147*$K147*CB$10)+SUM(CA147/12*3*$E147*$F147*$H147*$K147*CB$10)</f>
        <v>0</v>
      </c>
      <c r="CC147" s="21">
        <v>0</v>
      </c>
      <c r="CD147" s="19">
        <f t="shared" ref="CD147:CD149" si="1025">SUM(CC147/12*9*$D147*$F147*$H147*$K147*CD$10)+SUM(CC147/12*3*$E147*$F147*$H147*$K147*CD$10)</f>
        <v>0</v>
      </c>
      <c r="CE147" s="21">
        <v>0</v>
      </c>
      <c r="CF147" s="19">
        <f t="shared" ref="CF147:CF149" si="1026">SUM(CE147/12*9*$D147*$F147*$H147*$K147*CF$10)+SUM(CE147/12*3*$E147*$F147*$H147*$K147*CF$10)</f>
        <v>0</v>
      </c>
      <c r="CG147" s="21">
        <v>0</v>
      </c>
      <c r="CH147" s="19">
        <f t="shared" ref="CH147:CH149" si="1027">SUM(CG147/12*9*$D147*$F147*$H147*$J147*CH$10)+SUM(CG147/12*3*$E147*$F147*$H147*$J147*CH$10)</f>
        <v>0</v>
      </c>
      <c r="CI147" s="21"/>
      <c r="CJ147" s="19">
        <f t="shared" ref="CJ147:CJ149" si="1028">SUM(CI147/12*9*$D147*$F147*$H147*$J147*CJ$10)+SUM(CI147/12*3*$E147*$F147*$H147*$J147*CJ$10)</f>
        <v>0</v>
      </c>
      <c r="CK147" s="21">
        <v>0</v>
      </c>
      <c r="CL147" s="19">
        <f t="shared" ref="CL147:CL149" si="1029">SUM(CK147/12*9*$D147*$F147*$H147*$J147*CL$10)+SUM(CK147/12*3*$E147*$F147*$H147*$J147*CL$10)</f>
        <v>0</v>
      </c>
      <c r="CM147" s="21"/>
      <c r="CN147" s="19">
        <f t="shared" ref="CN147:CN149" si="1030">SUM(CM147/12*9*$D147*$F147*$H147*$K147*CN$10)+SUM(CM147/12*3*$E147*$F147*$H147*$K147*CN$10)</f>
        <v>0</v>
      </c>
      <c r="CO147" s="21">
        <v>0</v>
      </c>
      <c r="CP147" s="19">
        <f t="shared" ref="CP147:CP149" si="1031">SUM(CO147/12*9*$D147*$F147*$H147*$K147*CP$10)+SUM(CO147/12*3*$E147*$F147*$H147*$K147*CP$10)</f>
        <v>0</v>
      </c>
      <c r="CQ147" s="31"/>
      <c r="CR147" s="19">
        <f t="shared" ref="CR147:CR149" si="1032">SUM(CQ147/12*9*$D147*$F147*$H147*$M147*CR$10)+SUM(CQ147/12*3*$E147*$F147*$H147*$M147*CR$10)</f>
        <v>0</v>
      </c>
      <c r="CS147" s="21"/>
      <c r="CT147" s="19">
        <f t="shared" ref="CT147:CT149" si="1033">SUM(CS147/12*9*$D147*$F147*$H147*$L147*CT$10)+SUM(CS147/12*3*$E147*$F147*$H147*$L147*CT$10)</f>
        <v>0</v>
      </c>
      <c r="CU147" s="19"/>
      <c r="CV147" s="19"/>
      <c r="CW147" s="19"/>
      <c r="CX147" s="19"/>
      <c r="CY147" s="55">
        <f t="shared" ref="CY147:CZ149" si="1034">SUM(AD147,R147,T147,AB147,N147,V147,P147,BF147,BT147,CG147,CK147,BH147,CI147,AF147,AZ147,BB147,AH147,BD147,BR147,AJ147,X147,CO147,BJ147,CM147,BL147,BY147,CC147,BV147,CA147,AL147,AN147,AP147,AR147,AT147,AX147,AV147,BP147,CS147,CQ147,CE147,Z147,BN147)</f>
        <v>51</v>
      </c>
      <c r="CZ147" s="55">
        <f t="shared" si="1034"/>
        <v>733116.32240000006</v>
      </c>
      <c r="DF147" s="33"/>
    </row>
    <row r="148" spans="1:110" ht="30" x14ac:dyDescent="0.25">
      <c r="A148" s="28"/>
      <c r="B148" s="28">
        <v>102</v>
      </c>
      <c r="C148" s="15" t="s">
        <v>255</v>
      </c>
      <c r="D148" s="16">
        <f>D147</f>
        <v>9860</v>
      </c>
      <c r="E148" s="16">
        <v>9959</v>
      </c>
      <c r="F148" s="17">
        <v>0.92</v>
      </c>
      <c r="G148" s="17"/>
      <c r="H148" s="29">
        <v>1</v>
      </c>
      <c r="I148" s="30"/>
      <c r="J148" s="16">
        <v>1.4</v>
      </c>
      <c r="K148" s="16">
        <v>1.68</v>
      </c>
      <c r="L148" s="16">
        <v>2.23</v>
      </c>
      <c r="M148" s="18">
        <v>2.57</v>
      </c>
      <c r="N148" s="21">
        <v>0</v>
      </c>
      <c r="O148" s="19">
        <f t="shared" si="992"/>
        <v>0</v>
      </c>
      <c r="P148" s="21">
        <v>0</v>
      </c>
      <c r="Q148" s="19">
        <f t="shared" si="993"/>
        <v>0</v>
      </c>
      <c r="R148" s="20"/>
      <c r="S148" s="19">
        <f t="shared" si="994"/>
        <v>0</v>
      </c>
      <c r="T148" s="21">
        <v>0</v>
      </c>
      <c r="U148" s="19">
        <f t="shared" si="995"/>
        <v>0</v>
      </c>
      <c r="V148" s="21">
        <v>0</v>
      </c>
      <c r="W148" s="19">
        <f t="shared" si="996"/>
        <v>0</v>
      </c>
      <c r="X148" s="21">
        <v>0</v>
      </c>
      <c r="Y148" s="19">
        <f t="shared" si="997"/>
        <v>0</v>
      </c>
      <c r="Z148" s="21"/>
      <c r="AA148" s="19">
        <f t="shared" si="998"/>
        <v>0</v>
      </c>
      <c r="AB148" s="21">
        <v>0</v>
      </c>
      <c r="AC148" s="19">
        <f t="shared" si="999"/>
        <v>0</v>
      </c>
      <c r="AD148" s="20"/>
      <c r="AE148" s="19">
        <f t="shared" si="1000"/>
        <v>0</v>
      </c>
      <c r="AF148" s="21">
        <v>36</v>
      </c>
      <c r="AG148" s="19">
        <f t="shared" si="1001"/>
        <v>458336.08799999999</v>
      </c>
      <c r="AH148" s="21">
        <v>0</v>
      </c>
      <c r="AI148" s="19">
        <f t="shared" si="1002"/>
        <v>0</v>
      </c>
      <c r="AJ148" s="21"/>
      <c r="AK148" s="19">
        <f t="shared" si="1003"/>
        <v>0</v>
      </c>
      <c r="AL148" s="21">
        <v>0</v>
      </c>
      <c r="AM148" s="19">
        <f t="shared" si="1004"/>
        <v>0</v>
      </c>
      <c r="AN148" s="21">
        <v>0</v>
      </c>
      <c r="AO148" s="19">
        <f t="shared" si="1005"/>
        <v>0</v>
      </c>
      <c r="AP148" s="21">
        <v>0</v>
      </c>
      <c r="AQ148" s="19">
        <f t="shared" si="1006"/>
        <v>0</v>
      </c>
      <c r="AR148" s="31"/>
      <c r="AS148" s="19">
        <f t="shared" si="1007"/>
        <v>0</v>
      </c>
      <c r="AT148" s="21">
        <v>0</v>
      </c>
      <c r="AU148" s="19">
        <f t="shared" si="1008"/>
        <v>0</v>
      </c>
      <c r="AV148" s="21">
        <v>0</v>
      </c>
      <c r="AW148" s="19">
        <f t="shared" si="1009"/>
        <v>0</v>
      </c>
      <c r="AX148" s="21">
        <v>0</v>
      </c>
      <c r="AY148" s="19">
        <f t="shared" si="1010"/>
        <v>0</v>
      </c>
      <c r="AZ148" s="21">
        <v>0</v>
      </c>
      <c r="BA148" s="19">
        <f t="shared" si="1011"/>
        <v>0</v>
      </c>
      <c r="BB148" s="21"/>
      <c r="BC148" s="19">
        <f t="shared" si="1012"/>
        <v>0</v>
      </c>
      <c r="BD148" s="21"/>
      <c r="BE148" s="19">
        <f t="shared" si="1013"/>
        <v>0</v>
      </c>
      <c r="BF148" s="21">
        <v>0</v>
      </c>
      <c r="BG148" s="19">
        <f t="shared" si="1014"/>
        <v>0</v>
      </c>
      <c r="BH148" s="21">
        <v>0</v>
      </c>
      <c r="BI148" s="19">
        <f t="shared" si="1015"/>
        <v>0</v>
      </c>
      <c r="BJ148" s="21">
        <v>0</v>
      </c>
      <c r="BK148" s="19">
        <f t="shared" si="1016"/>
        <v>0</v>
      </c>
      <c r="BL148" s="21">
        <v>0</v>
      </c>
      <c r="BM148" s="19">
        <f t="shared" si="1017"/>
        <v>0</v>
      </c>
      <c r="BN148" s="21"/>
      <c r="BO148" s="19">
        <f t="shared" si="1018"/>
        <v>0</v>
      </c>
      <c r="BP148" s="21"/>
      <c r="BQ148" s="19">
        <f t="shared" si="1019"/>
        <v>0</v>
      </c>
      <c r="BR148" s="21">
        <v>0</v>
      </c>
      <c r="BS148" s="19">
        <f t="shared" si="1020"/>
        <v>0</v>
      </c>
      <c r="BT148" s="21">
        <v>0</v>
      </c>
      <c r="BU148" s="19">
        <f t="shared" si="1021"/>
        <v>0</v>
      </c>
      <c r="BV148" s="21">
        <v>0</v>
      </c>
      <c r="BW148" s="19">
        <f t="shared" si="1022"/>
        <v>0</v>
      </c>
      <c r="BX148" s="19">
        <v>0</v>
      </c>
      <c r="BY148" s="21">
        <v>0</v>
      </c>
      <c r="BZ148" s="19">
        <f t="shared" si="1023"/>
        <v>0</v>
      </c>
      <c r="CA148" s="21"/>
      <c r="CB148" s="19">
        <f t="shared" si="1024"/>
        <v>0</v>
      </c>
      <c r="CC148" s="21">
        <v>0</v>
      </c>
      <c r="CD148" s="19">
        <f t="shared" si="1025"/>
        <v>0</v>
      </c>
      <c r="CE148" s="21">
        <v>0</v>
      </c>
      <c r="CF148" s="19">
        <f t="shared" si="1026"/>
        <v>0</v>
      </c>
      <c r="CG148" s="21">
        <v>0</v>
      </c>
      <c r="CH148" s="19">
        <f t="shared" si="1027"/>
        <v>0</v>
      </c>
      <c r="CI148" s="21"/>
      <c r="CJ148" s="19">
        <f t="shared" si="1028"/>
        <v>0</v>
      </c>
      <c r="CK148" s="21">
        <v>0</v>
      </c>
      <c r="CL148" s="19">
        <f t="shared" si="1029"/>
        <v>0</v>
      </c>
      <c r="CM148" s="21"/>
      <c r="CN148" s="19">
        <f t="shared" si="1030"/>
        <v>0</v>
      </c>
      <c r="CO148" s="21">
        <v>0</v>
      </c>
      <c r="CP148" s="19">
        <f t="shared" si="1031"/>
        <v>0</v>
      </c>
      <c r="CQ148" s="21">
        <v>0</v>
      </c>
      <c r="CR148" s="19">
        <f t="shared" si="1032"/>
        <v>0</v>
      </c>
      <c r="CS148" s="21">
        <v>0</v>
      </c>
      <c r="CT148" s="19">
        <f t="shared" si="1033"/>
        <v>0</v>
      </c>
      <c r="CU148" s="19"/>
      <c r="CV148" s="19"/>
      <c r="CW148" s="19"/>
      <c r="CX148" s="19"/>
      <c r="CY148" s="55">
        <f t="shared" si="1034"/>
        <v>36</v>
      </c>
      <c r="CZ148" s="55">
        <f t="shared" si="1034"/>
        <v>458336.08799999999</v>
      </c>
      <c r="DF148" s="33"/>
    </row>
    <row r="149" spans="1:110" ht="30" x14ac:dyDescent="0.25">
      <c r="A149" s="28"/>
      <c r="B149" s="28">
        <v>103</v>
      </c>
      <c r="C149" s="15" t="s">
        <v>256</v>
      </c>
      <c r="D149" s="16">
        <f t="shared" ref="D149:D159" si="1035">D148</f>
        <v>9860</v>
      </c>
      <c r="E149" s="16">
        <v>9959</v>
      </c>
      <c r="F149" s="17">
        <v>1.56</v>
      </c>
      <c r="G149" s="17"/>
      <c r="H149" s="29">
        <v>1</v>
      </c>
      <c r="I149" s="30"/>
      <c r="J149" s="16">
        <v>1.4</v>
      </c>
      <c r="K149" s="16">
        <v>1.68</v>
      </c>
      <c r="L149" s="16">
        <v>2.23</v>
      </c>
      <c r="M149" s="18">
        <v>2.57</v>
      </c>
      <c r="N149" s="21">
        <v>0</v>
      </c>
      <c r="O149" s="19">
        <f t="shared" si="992"/>
        <v>0</v>
      </c>
      <c r="P149" s="21">
        <v>0</v>
      </c>
      <c r="Q149" s="19">
        <f t="shared" si="993"/>
        <v>0</v>
      </c>
      <c r="R149" s="20"/>
      <c r="S149" s="19">
        <f t="shared" si="994"/>
        <v>0</v>
      </c>
      <c r="T149" s="21">
        <v>0</v>
      </c>
      <c r="U149" s="19">
        <f t="shared" si="995"/>
        <v>0</v>
      </c>
      <c r="V149" s="21">
        <v>0</v>
      </c>
      <c r="W149" s="19">
        <f t="shared" si="996"/>
        <v>0</v>
      </c>
      <c r="X149" s="21">
        <v>0</v>
      </c>
      <c r="Y149" s="19">
        <f t="shared" si="997"/>
        <v>0</v>
      </c>
      <c r="Z149" s="21"/>
      <c r="AA149" s="19">
        <f t="shared" si="998"/>
        <v>0</v>
      </c>
      <c r="AB149" s="21">
        <v>0</v>
      </c>
      <c r="AC149" s="19">
        <f t="shared" si="999"/>
        <v>0</v>
      </c>
      <c r="AD149" s="20"/>
      <c r="AE149" s="19">
        <f t="shared" si="1000"/>
        <v>0</v>
      </c>
      <c r="AF149" s="21">
        <v>7</v>
      </c>
      <c r="AG149" s="19">
        <f t="shared" si="1001"/>
        <v>151118.05800000002</v>
      </c>
      <c r="AH149" s="21">
        <v>0</v>
      </c>
      <c r="AI149" s="19">
        <f t="shared" si="1002"/>
        <v>0</v>
      </c>
      <c r="AJ149" s="21"/>
      <c r="AK149" s="19">
        <f t="shared" si="1003"/>
        <v>0</v>
      </c>
      <c r="AL149" s="21">
        <v>0</v>
      </c>
      <c r="AM149" s="19">
        <f t="shared" si="1004"/>
        <v>0</v>
      </c>
      <c r="AN149" s="21">
        <v>0</v>
      </c>
      <c r="AO149" s="19">
        <f t="shared" si="1005"/>
        <v>0</v>
      </c>
      <c r="AP149" s="21">
        <v>0</v>
      </c>
      <c r="AQ149" s="19">
        <f t="shared" si="1006"/>
        <v>0</v>
      </c>
      <c r="AR149" s="31">
        <v>25</v>
      </c>
      <c r="AS149" s="19">
        <f t="shared" si="1007"/>
        <v>647648.81999999995</v>
      </c>
      <c r="AT149" s="21">
        <v>0</v>
      </c>
      <c r="AU149" s="19">
        <f t="shared" si="1008"/>
        <v>0</v>
      </c>
      <c r="AV149" s="21">
        <v>0</v>
      </c>
      <c r="AW149" s="19">
        <f t="shared" si="1009"/>
        <v>0</v>
      </c>
      <c r="AX149" s="21">
        <v>0</v>
      </c>
      <c r="AY149" s="19">
        <f t="shared" si="1010"/>
        <v>0</v>
      </c>
      <c r="AZ149" s="21">
        <v>0</v>
      </c>
      <c r="BA149" s="19">
        <f t="shared" si="1011"/>
        <v>0</v>
      </c>
      <c r="BB149" s="21"/>
      <c r="BC149" s="19">
        <f t="shared" si="1012"/>
        <v>0</v>
      </c>
      <c r="BD149" s="21"/>
      <c r="BE149" s="19">
        <f t="shared" si="1013"/>
        <v>0</v>
      </c>
      <c r="BF149" s="21">
        <v>0</v>
      </c>
      <c r="BG149" s="19">
        <f t="shared" si="1014"/>
        <v>0</v>
      </c>
      <c r="BH149" s="21">
        <v>0</v>
      </c>
      <c r="BI149" s="19">
        <f t="shared" si="1015"/>
        <v>0</v>
      </c>
      <c r="BJ149" s="21">
        <v>0</v>
      </c>
      <c r="BK149" s="19">
        <f t="shared" si="1016"/>
        <v>0</v>
      </c>
      <c r="BL149" s="21">
        <v>0</v>
      </c>
      <c r="BM149" s="19">
        <f t="shared" si="1017"/>
        <v>0</v>
      </c>
      <c r="BN149" s="21"/>
      <c r="BO149" s="19">
        <f t="shared" si="1018"/>
        <v>0</v>
      </c>
      <c r="BP149" s="21"/>
      <c r="BQ149" s="19">
        <f t="shared" si="1019"/>
        <v>0</v>
      </c>
      <c r="BR149" s="21">
        <v>0</v>
      </c>
      <c r="BS149" s="19">
        <f t="shared" si="1020"/>
        <v>0</v>
      </c>
      <c r="BT149" s="21">
        <v>0</v>
      </c>
      <c r="BU149" s="19">
        <f t="shared" si="1021"/>
        <v>0</v>
      </c>
      <c r="BV149" s="21">
        <v>0</v>
      </c>
      <c r="BW149" s="19">
        <f t="shared" si="1022"/>
        <v>0</v>
      </c>
      <c r="BX149" s="19">
        <v>0</v>
      </c>
      <c r="BY149" s="21">
        <v>0</v>
      </c>
      <c r="BZ149" s="19">
        <f t="shared" si="1023"/>
        <v>0</v>
      </c>
      <c r="CA149" s="21"/>
      <c r="CB149" s="19">
        <f t="shared" si="1024"/>
        <v>0</v>
      </c>
      <c r="CC149" s="31"/>
      <c r="CD149" s="19">
        <f t="shared" si="1025"/>
        <v>0</v>
      </c>
      <c r="CE149" s="21">
        <v>0</v>
      </c>
      <c r="CF149" s="19">
        <f t="shared" si="1026"/>
        <v>0</v>
      </c>
      <c r="CG149" s="21">
        <v>0</v>
      </c>
      <c r="CH149" s="19">
        <f t="shared" si="1027"/>
        <v>0</v>
      </c>
      <c r="CI149" s="21"/>
      <c r="CJ149" s="19">
        <f t="shared" si="1028"/>
        <v>0</v>
      </c>
      <c r="CK149" s="21">
        <v>0</v>
      </c>
      <c r="CL149" s="19">
        <f t="shared" si="1029"/>
        <v>0</v>
      </c>
      <c r="CM149" s="21"/>
      <c r="CN149" s="19">
        <f t="shared" si="1030"/>
        <v>0</v>
      </c>
      <c r="CO149" s="21">
        <v>0</v>
      </c>
      <c r="CP149" s="19">
        <f t="shared" si="1031"/>
        <v>0</v>
      </c>
      <c r="CQ149" s="21">
        <v>0</v>
      </c>
      <c r="CR149" s="19">
        <f t="shared" si="1032"/>
        <v>0</v>
      </c>
      <c r="CS149" s="21">
        <v>0</v>
      </c>
      <c r="CT149" s="19">
        <f t="shared" si="1033"/>
        <v>0</v>
      </c>
      <c r="CU149" s="19"/>
      <c r="CV149" s="19"/>
      <c r="CW149" s="19"/>
      <c r="CX149" s="19"/>
      <c r="CY149" s="55">
        <f t="shared" si="1034"/>
        <v>32</v>
      </c>
      <c r="CZ149" s="55">
        <f t="shared" si="1034"/>
        <v>798766.87800000003</v>
      </c>
      <c r="DF149" s="33"/>
    </row>
    <row r="150" spans="1:110" x14ac:dyDescent="0.25">
      <c r="A150" s="71">
        <v>35</v>
      </c>
      <c r="B150" s="71"/>
      <c r="C150" s="79" t="s">
        <v>257</v>
      </c>
      <c r="D150" s="81"/>
      <c r="E150" s="81">
        <v>9959</v>
      </c>
      <c r="F150" s="82">
        <v>1.23</v>
      </c>
      <c r="G150" s="82"/>
      <c r="H150" s="87"/>
      <c r="I150" s="88"/>
      <c r="J150" s="81"/>
      <c r="K150" s="81"/>
      <c r="L150" s="81"/>
      <c r="M150" s="85">
        <v>2.57</v>
      </c>
      <c r="N150" s="89">
        <f t="shared" ref="N150:BY150" si="1036">SUM(N151:N154)</f>
        <v>0</v>
      </c>
      <c r="O150" s="89">
        <f t="shared" si="1036"/>
        <v>0</v>
      </c>
      <c r="P150" s="89">
        <f t="shared" si="1036"/>
        <v>93</v>
      </c>
      <c r="Q150" s="89">
        <f t="shared" si="1036"/>
        <v>1714193.5754999998</v>
      </c>
      <c r="R150" s="89">
        <f t="shared" si="1036"/>
        <v>0</v>
      </c>
      <c r="S150" s="89">
        <f t="shared" si="1036"/>
        <v>0</v>
      </c>
      <c r="T150" s="89">
        <f t="shared" si="1036"/>
        <v>0</v>
      </c>
      <c r="U150" s="89">
        <f t="shared" si="1036"/>
        <v>0</v>
      </c>
      <c r="V150" s="89">
        <f t="shared" si="1036"/>
        <v>0</v>
      </c>
      <c r="W150" s="89">
        <f t="shared" si="1036"/>
        <v>0</v>
      </c>
      <c r="X150" s="89">
        <f t="shared" si="1036"/>
        <v>0</v>
      </c>
      <c r="Y150" s="89">
        <f t="shared" si="1036"/>
        <v>0</v>
      </c>
      <c r="Z150" s="89">
        <f t="shared" si="1036"/>
        <v>0</v>
      </c>
      <c r="AA150" s="89">
        <f t="shared" si="1036"/>
        <v>0</v>
      </c>
      <c r="AB150" s="89">
        <f t="shared" si="1036"/>
        <v>0</v>
      </c>
      <c r="AC150" s="89">
        <f t="shared" si="1036"/>
        <v>0</v>
      </c>
      <c r="AD150" s="89">
        <f t="shared" si="1036"/>
        <v>0</v>
      </c>
      <c r="AE150" s="89">
        <f t="shared" si="1036"/>
        <v>0</v>
      </c>
      <c r="AF150" s="89">
        <f t="shared" si="1036"/>
        <v>0</v>
      </c>
      <c r="AG150" s="89">
        <f t="shared" si="1036"/>
        <v>0</v>
      </c>
      <c r="AH150" s="89">
        <f t="shared" si="1036"/>
        <v>0</v>
      </c>
      <c r="AI150" s="89">
        <f t="shared" si="1036"/>
        <v>0</v>
      </c>
      <c r="AJ150" s="89">
        <f t="shared" si="1036"/>
        <v>0</v>
      </c>
      <c r="AK150" s="89">
        <f t="shared" si="1036"/>
        <v>0</v>
      </c>
      <c r="AL150" s="89">
        <f t="shared" si="1036"/>
        <v>0</v>
      </c>
      <c r="AM150" s="89">
        <f t="shared" si="1036"/>
        <v>0</v>
      </c>
      <c r="AN150" s="89">
        <f t="shared" si="1036"/>
        <v>5</v>
      </c>
      <c r="AO150" s="89">
        <f t="shared" si="1036"/>
        <v>117074.97899999999</v>
      </c>
      <c r="AP150" s="89">
        <f t="shared" si="1036"/>
        <v>0</v>
      </c>
      <c r="AQ150" s="89">
        <f t="shared" si="1036"/>
        <v>0</v>
      </c>
      <c r="AR150" s="89">
        <f t="shared" si="1036"/>
        <v>15</v>
      </c>
      <c r="AS150" s="89">
        <f t="shared" si="1036"/>
        <v>351224.93700000003</v>
      </c>
      <c r="AT150" s="89">
        <f t="shared" si="1036"/>
        <v>0</v>
      </c>
      <c r="AU150" s="89">
        <f t="shared" si="1036"/>
        <v>0</v>
      </c>
      <c r="AV150" s="89">
        <f t="shared" si="1036"/>
        <v>16</v>
      </c>
      <c r="AW150" s="89">
        <f t="shared" si="1036"/>
        <v>286958.2464</v>
      </c>
      <c r="AX150" s="89">
        <f t="shared" si="1036"/>
        <v>0</v>
      </c>
      <c r="AY150" s="89">
        <f t="shared" si="1036"/>
        <v>0</v>
      </c>
      <c r="AZ150" s="89">
        <f t="shared" si="1036"/>
        <v>0</v>
      </c>
      <c r="BA150" s="89">
        <f t="shared" si="1036"/>
        <v>0</v>
      </c>
      <c r="BB150" s="89">
        <f t="shared" si="1036"/>
        <v>0</v>
      </c>
      <c r="BC150" s="89">
        <f t="shared" si="1036"/>
        <v>0</v>
      </c>
      <c r="BD150" s="89">
        <f t="shared" si="1036"/>
        <v>0</v>
      </c>
      <c r="BE150" s="89">
        <f t="shared" si="1036"/>
        <v>0</v>
      </c>
      <c r="BF150" s="89">
        <f t="shared" si="1036"/>
        <v>26</v>
      </c>
      <c r="BG150" s="89">
        <f t="shared" si="1036"/>
        <v>388589.29200000002</v>
      </c>
      <c r="BH150" s="89">
        <f t="shared" si="1036"/>
        <v>0</v>
      </c>
      <c r="BI150" s="89">
        <f t="shared" si="1036"/>
        <v>0</v>
      </c>
      <c r="BJ150" s="89">
        <f t="shared" si="1036"/>
        <v>0</v>
      </c>
      <c r="BK150" s="89">
        <f t="shared" si="1036"/>
        <v>0</v>
      </c>
      <c r="BL150" s="89">
        <f t="shared" si="1036"/>
        <v>69</v>
      </c>
      <c r="BM150" s="89">
        <f t="shared" si="1036"/>
        <v>1330669.2294000001</v>
      </c>
      <c r="BN150" s="89">
        <f t="shared" si="1036"/>
        <v>0</v>
      </c>
      <c r="BO150" s="89">
        <f t="shared" si="1036"/>
        <v>0</v>
      </c>
      <c r="BP150" s="89">
        <f t="shared" si="1036"/>
        <v>5</v>
      </c>
      <c r="BQ150" s="89">
        <f t="shared" si="1036"/>
        <v>89674.452000000005</v>
      </c>
      <c r="BR150" s="89">
        <f t="shared" si="1036"/>
        <v>0</v>
      </c>
      <c r="BS150" s="89">
        <f t="shared" si="1036"/>
        <v>0</v>
      </c>
      <c r="BT150" s="89">
        <f t="shared" si="1036"/>
        <v>0</v>
      </c>
      <c r="BU150" s="89">
        <f t="shared" si="1036"/>
        <v>0</v>
      </c>
      <c r="BV150" s="89">
        <f t="shared" si="1036"/>
        <v>7</v>
      </c>
      <c r="BW150" s="89">
        <f t="shared" si="1036"/>
        <v>125544.2328</v>
      </c>
      <c r="BX150" s="50">
        <v>6.8571428571428568</v>
      </c>
      <c r="BY150" s="89">
        <f t="shared" si="1036"/>
        <v>5</v>
      </c>
      <c r="BZ150" s="89">
        <f t="shared" ref="BZ150:CZ150" si="1037">SUM(BZ151:BZ154)</f>
        <v>89674.452000000005</v>
      </c>
      <c r="CA150" s="89">
        <f t="shared" si="1037"/>
        <v>10</v>
      </c>
      <c r="CB150" s="89">
        <f t="shared" si="1037"/>
        <v>179348.90400000001</v>
      </c>
      <c r="CC150" s="89">
        <f t="shared" si="1037"/>
        <v>20</v>
      </c>
      <c r="CD150" s="89">
        <f t="shared" si="1037"/>
        <v>358697.80800000002</v>
      </c>
      <c r="CE150" s="89">
        <f t="shared" si="1037"/>
        <v>50</v>
      </c>
      <c r="CF150" s="89">
        <f t="shared" si="1037"/>
        <v>902224.62540000002</v>
      </c>
      <c r="CG150" s="89">
        <f t="shared" si="1037"/>
        <v>12</v>
      </c>
      <c r="CH150" s="89">
        <f t="shared" si="1037"/>
        <v>179348.90400000001</v>
      </c>
      <c r="CI150" s="89">
        <f t="shared" si="1037"/>
        <v>12</v>
      </c>
      <c r="CJ150" s="89">
        <f t="shared" si="1037"/>
        <v>179348.90400000001</v>
      </c>
      <c r="CK150" s="89">
        <f t="shared" si="1037"/>
        <v>0</v>
      </c>
      <c r="CL150" s="89">
        <f t="shared" si="1037"/>
        <v>0</v>
      </c>
      <c r="CM150" s="89">
        <f t="shared" si="1037"/>
        <v>30</v>
      </c>
      <c r="CN150" s="89">
        <f t="shared" si="1037"/>
        <v>565447.23900000006</v>
      </c>
      <c r="CO150" s="89">
        <f t="shared" si="1037"/>
        <v>2</v>
      </c>
      <c r="CP150" s="89">
        <f t="shared" si="1037"/>
        <v>35869.7808</v>
      </c>
      <c r="CQ150" s="89">
        <f t="shared" si="1037"/>
        <v>5</v>
      </c>
      <c r="CR150" s="89">
        <f t="shared" si="1037"/>
        <v>137180.56049999999</v>
      </c>
      <c r="CS150" s="89">
        <f t="shared" si="1037"/>
        <v>4</v>
      </c>
      <c r="CT150" s="89">
        <f t="shared" si="1037"/>
        <v>95225.727600000013</v>
      </c>
      <c r="CU150" s="89"/>
      <c r="CV150" s="89"/>
      <c r="CW150" s="89"/>
      <c r="CX150" s="89"/>
      <c r="CY150" s="89">
        <f t="shared" si="1037"/>
        <v>386</v>
      </c>
      <c r="CZ150" s="89">
        <f t="shared" si="1037"/>
        <v>7126295.8494000006</v>
      </c>
      <c r="DF150" s="33"/>
    </row>
    <row r="151" spans="1:110" x14ac:dyDescent="0.25">
      <c r="A151" s="28"/>
      <c r="B151" s="28">
        <v>104</v>
      </c>
      <c r="C151" s="22" t="s">
        <v>258</v>
      </c>
      <c r="D151" s="16">
        <f>D149</f>
        <v>9860</v>
      </c>
      <c r="E151" s="16">
        <v>9959</v>
      </c>
      <c r="F151" s="17">
        <v>1.08</v>
      </c>
      <c r="G151" s="17"/>
      <c r="H151" s="29">
        <v>1</v>
      </c>
      <c r="I151" s="30"/>
      <c r="J151" s="16">
        <v>1.4</v>
      </c>
      <c r="K151" s="16">
        <v>1.68</v>
      </c>
      <c r="L151" s="16">
        <v>2.23</v>
      </c>
      <c r="M151" s="18">
        <v>2.57</v>
      </c>
      <c r="N151" s="21">
        <v>0</v>
      </c>
      <c r="O151" s="19">
        <f t="shared" ref="O151:O154" si="1038">SUM(N151/12*9*$D151*$F151*$H151*$J151*O$10)+SUM(N151/12*3*$E151*$F151*$H151*$J151*O$10)</f>
        <v>0</v>
      </c>
      <c r="P151" s="21">
        <v>22</v>
      </c>
      <c r="Q151" s="19">
        <f t="shared" ref="Q151:Q154" si="1039">SUM(P151/12*9*$D151*$F151*$H151*$J151*Q$10)+SUM(P151/12*3*$E151*$F151*$H151*$J151*Q$10)</f>
        <v>328806.32400000002</v>
      </c>
      <c r="R151" s="20"/>
      <c r="S151" s="19">
        <f t="shared" ref="S151:S154" si="1040">SUM(R151/12*9*$D151*$F151*$H151*$J151*S$10)+SUM(R151/12*3*$E151*$F151*$H151*$J151*S$10)</f>
        <v>0</v>
      </c>
      <c r="T151" s="21">
        <v>0</v>
      </c>
      <c r="U151" s="19">
        <f t="shared" ref="U151:U154" si="1041">SUM(T151/12*9*$D151*$F151*$H151*$J151*U$10)+SUM(T151/12*3*$E151*$F151*$H151*$J151*U$10)</f>
        <v>0</v>
      </c>
      <c r="V151" s="21">
        <v>0</v>
      </c>
      <c r="W151" s="19">
        <f t="shared" ref="W151:W154" si="1042">SUM(V151/12*9*$D151*$F151*$H151*$J151*W$10)+SUM(V151/12*3*$E151*$F151*$H151*$J151*W$10)</f>
        <v>0</v>
      </c>
      <c r="X151" s="21">
        <v>0</v>
      </c>
      <c r="Y151" s="19">
        <f t="shared" ref="Y151:Y154" si="1043">SUM(X151/12*9*$D151*$F151*$H151*$J151*Y$10)+SUM(X151/12*3*$E151*$F151*$H151*$J151*Y$10)</f>
        <v>0</v>
      </c>
      <c r="Z151" s="21"/>
      <c r="AA151" s="19">
        <f t="shared" ref="AA151:AA154" si="1044">SUM(Z151/12*9*$D151*$F151*$H151*$J151*AA$10)+SUM(Z151/12*3*$E151*$F151*$H151*$J151*AA$10)</f>
        <v>0</v>
      </c>
      <c r="AB151" s="21">
        <v>0</v>
      </c>
      <c r="AC151" s="19">
        <f t="shared" ref="AC151:AC154" si="1045">SUM(AB151/12*9*$D151*$F151*$H151*$J151*AC$10)+SUM(AB151/12*3*$E151*$F151*$H151*$J151*AC$10)</f>
        <v>0</v>
      </c>
      <c r="AD151" s="20"/>
      <c r="AE151" s="19">
        <f t="shared" ref="AE151:AE154" si="1046">SUM(AD151/12*9*$D151*$F151*$H151*$J151*AE$10)+SUM(AD151/12*3*$E151*$F151*$H151*$J151*AE$10)</f>
        <v>0</v>
      </c>
      <c r="AF151" s="21">
        <v>0</v>
      </c>
      <c r="AG151" s="19">
        <f t="shared" ref="AG151:AG154" si="1047">SUM(AF151/12*9*$D151*$F151*$H151*$J151*AG$10)+SUM(AF151/12*3*$E151*$F151*$H151*$J151*AG$10)</f>
        <v>0</v>
      </c>
      <c r="AH151" s="21">
        <v>0</v>
      </c>
      <c r="AI151" s="19">
        <f t="shared" ref="AI151:AI154" si="1048">SUM(AH151/12*9*$D151*$F151*$H151*$J151*AI$10)+SUM(AH151/12*3*$E151*$F151*$H151*$J151*AI$10)</f>
        <v>0</v>
      </c>
      <c r="AJ151" s="21"/>
      <c r="AK151" s="19">
        <f t="shared" ref="AK151:AK154" si="1049">SUM(AJ151/12*9*$D151*$F151*$H151*$J151*AK$10)+SUM(AJ151/12*3*$E151*$F151*$H151*$J151*AK$10)</f>
        <v>0</v>
      </c>
      <c r="AL151" s="21">
        <v>0</v>
      </c>
      <c r="AM151" s="19">
        <f t="shared" ref="AM151:AM154" si="1050">SUM(AL151/12*9*$D151*$F151*$H151*$K151*AM$10)+SUM(AL151/12*3*$E151*$F151*$H151*$K151*AM$10)</f>
        <v>0</v>
      </c>
      <c r="AN151" s="21">
        <v>0</v>
      </c>
      <c r="AO151" s="19">
        <f t="shared" ref="AO151:AO154" si="1051">SUM(AN151/12*9*$D151*$F151*$H151*$K151*AO$10)+SUM(AN151/12*3*$E151*$F151*$H151*$K151*AO$10)</f>
        <v>0</v>
      </c>
      <c r="AP151" s="21">
        <v>0</v>
      </c>
      <c r="AQ151" s="19">
        <f t="shared" ref="AQ151:AQ154" si="1052">SUM(AP151/12*9*$D151*$F151*$H151*$K151*AQ$10)+SUM(AP151/12*3*$E151*$F151*$H151*$K151*AQ$10)</f>
        <v>0</v>
      </c>
      <c r="AR151" s="21"/>
      <c r="AS151" s="19">
        <f t="shared" ref="AS151:AS154" si="1053">SUM(AR151/12*9*$D151*$F151*$H151*$K151*AS$10)+SUM(AR151/12*3*$E151*$F151*$H151*$K151*AS$10)</f>
        <v>0</v>
      </c>
      <c r="AT151" s="21">
        <v>0</v>
      </c>
      <c r="AU151" s="19">
        <f t="shared" ref="AU151:AU154" si="1054">SUM(AT151/12*9*$D151*$F151*$H151*$K151*AU$10)+SUM(AT151/12*3*$E151*$F151*$H151*$K151*AU$10)</f>
        <v>0</v>
      </c>
      <c r="AV151" s="31">
        <v>16</v>
      </c>
      <c r="AW151" s="19">
        <f t="shared" ref="AW151:AW154" si="1055">SUM(AV151/12*9*$D151*$F151*$H151*$K151*AW$10)+SUM(AV151/12*3*$E151*$F151*$H151*$K151*AW$10)</f>
        <v>286958.2464</v>
      </c>
      <c r="AX151" s="21">
        <v>0</v>
      </c>
      <c r="AY151" s="19">
        <f t="shared" ref="AY151:AY154" si="1056">SUM(AX151/12*9*$D151*$F151*$H151*$K151*AY$10)+SUM(AX151/12*3*$E151*$F151*$H151*$K151*AY$10)</f>
        <v>0</v>
      </c>
      <c r="AZ151" s="21"/>
      <c r="BA151" s="19">
        <f t="shared" ref="BA151:BA154" si="1057">SUM(AZ151/12*9*$D151*$F151*$H151*$J151*BA$10)+SUM(AZ151/12*3*$E151*$F151*$H151*$J151*BA$10)</f>
        <v>0</v>
      </c>
      <c r="BB151" s="21"/>
      <c r="BC151" s="19">
        <f t="shared" ref="BC151:BC154" si="1058">SUM(BB151/12*9*$D151*$F151*$H151*$J151*BC$10)+SUM(BB151/12*3*$E151*$F151*$H151*$J151*BC$10)</f>
        <v>0</v>
      </c>
      <c r="BD151" s="21"/>
      <c r="BE151" s="19">
        <f t="shared" ref="BE151:BE154" si="1059">SUM(BD151/12*9*$D151*$F151*$H151*$J151*BE$10)+SUM(BD151/12*3*$E151*$F151*$H151*$J151*BE$10)</f>
        <v>0</v>
      </c>
      <c r="BF151" s="21">
        <v>26</v>
      </c>
      <c r="BG151" s="19">
        <f t="shared" ref="BG151:BG154" si="1060">SUM(BF151/12*9*$D151*$F151*$H151*$J151*BG$10)+SUM(BF151/12*3*$E151*$F151*$H151*$J151*BG$10)</f>
        <v>388589.29200000002</v>
      </c>
      <c r="BH151" s="21">
        <v>0</v>
      </c>
      <c r="BI151" s="19">
        <f t="shared" ref="BI151:BI154" si="1061">SUM(BH151/12*9*$D151*$F151*$H151*$J151*BI$10)+SUM(BH151/12*3*$E151*$F151*$H151*$J151*BI$10)</f>
        <v>0</v>
      </c>
      <c r="BJ151" s="21"/>
      <c r="BK151" s="19">
        <f t="shared" ref="BK151:BK154" si="1062">SUM(BJ151/12*9*$D151*$F151*$H151*$K151*BK$10)+SUM(BJ151/12*3*$E151*$F151*$H151*$K151*BK$10)</f>
        <v>0</v>
      </c>
      <c r="BL151" s="21">
        <v>52</v>
      </c>
      <c r="BM151" s="19">
        <f t="shared" ref="BM151:BM154" si="1063">SUM(BL151/12*9*$D151*$F151*$H151*$K151*BM$10)+SUM(BL151/12*3*$E151*$F151*$H151*$K151*BM$10)</f>
        <v>932614.30080000008</v>
      </c>
      <c r="BN151" s="21"/>
      <c r="BO151" s="19">
        <f t="shared" ref="BO151:BO154" si="1064">SUM(BN151/12*9*$D151*$F151*$H151*$J151*BO$10)+SUM(BN151/12*3*$E151*$F151*$H151*$J151*BO$10)</f>
        <v>0</v>
      </c>
      <c r="BP151" s="31">
        <v>5</v>
      </c>
      <c r="BQ151" s="19">
        <f t="shared" ref="BQ151:BQ154" si="1065">SUM(BP151/12*9*$D151*$F151*$H151*$K151*BQ$10)+SUM(BP151/12*3*$E151*$F151*$H151*$K151*BQ$10)</f>
        <v>89674.452000000005</v>
      </c>
      <c r="BR151" s="21">
        <v>0</v>
      </c>
      <c r="BS151" s="19">
        <f t="shared" ref="BS151:BS154" si="1066">SUM(BR151/12*9*$D151*$F151*$H151*$J151*BS$10)+SUM(BR151/12*3*$E151*$F151*$H151*$J151*BS$10)</f>
        <v>0</v>
      </c>
      <c r="BT151" s="21"/>
      <c r="BU151" s="19">
        <f t="shared" ref="BU151:BU154" si="1067">SUM(BT151/12*9*$D151*$F151*$H151*$J151*BU$10)+SUM(BT151/12*3*$E151*$F151*$H151*$J151*BU$10)</f>
        <v>0</v>
      </c>
      <c r="BV151" s="31">
        <v>7</v>
      </c>
      <c r="BW151" s="19">
        <f t="shared" ref="BW151:BW154" si="1068">SUM(BV151/12*9*$D151*$F151*$H151*$K151*BW$10)+SUM(BV151/12*3*$E151*$F151*$H151*$K151*BW$10)</f>
        <v>125544.2328</v>
      </c>
      <c r="BX151" s="19">
        <v>6.8571428571428568</v>
      </c>
      <c r="BY151" s="31">
        <v>5</v>
      </c>
      <c r="BZ151" s="19">
        <f t="shared" ref="BZ151:BZ154" si="1069">SUM(BY151/12*9*$D151*$F151*$H151*$K151*BZ$10)+SUM(BY151/12*3*$E151*$F151*$H151*$K151*BZ$10)</f>
        <v>89674.452000000005</v>
      </c>
      <c r="CA151" s="31">
        <v>10</v>
      </c>
      <c r="CB151" s="19">
        <f t="shared" ref="CB151:CB154" si="1070">SUM(CA151/12*9*$D151*$F151*$H151*$K151*CB$10)+SUM(CA151/12*3*$E151*$F151*$H151*$K151*CB$10)</f>
        <v>179348.90400000001</v>
      </c>
      <c r="CC151" s="31">
        <v>20</v>
      </c>
      <c r="CD151" s="19">
        <f t="shared" ref="CD151:CD154" si="1071">SUM(CC151/12*9*$D151*$F151*$H151*$K151*CD$10)+SUM(CC151/12*3*$E151*$F151*$H151*$K151*CD$10)</f>
        <v>358697.80800000002</v>
      </c>
      <c r="CE151" s="21">
        <v>49</v>
      </c>
      <c r="CF151" s="19">
        <f t="shared" ref="CF151:CF154" si="1072">SUM(CE151/12*9*$D151*$F151*$H151*$K151*CF$10)+SUM(CE151/12*3*$E151*$F151*$H151*$K151*CF$10)</f>
        <v>878809.62959999999</v>
      </c>
      <c r="CG151" s="21">
        <v>12</v>
      </c>
      <c r="CH151" s="19">
        <f t="shared" ref="CH151:CH154" si="1073">SUM(CG151/12*9*$D151*$F151*$H151*$J151*CH$10)+SUM(CG151/12*3*$E151*$F151*$H151*$J151*CH$10)</f>
        <v>179348.90400000001</v>
      </c>
      <c r="CI151" s="21">
        <v>12</v>
      </c>
      <c r="CJ151" s="19">
        <f t="shared" ref="CJ151:CJ154" si="1074">SUM(CI151/12*9*$D151*$F151*$H151*$J151*CJ$10)+SUM(CI151/12*3*$E151*$F151*$H151*$J151*CJ$10)</f>
        <v>179348.90400000001</v>
      </c>
      <c r="CK151" s="21">
        <v>0</v>
      </c>
      <c r="CL151" s="19">
        <f t="shared" ref="CL151:CL154" si="1075">SUM(CK151/12*9*$D151*$F151*$H151*$J151*CL$10)+SUM(CK151/12*3*$E151*$F151*$H151*$J151*CL$10)</f>
        <v>0</v>
      </c>
      <c r="CM151" s="21">
        <v>25</v>
      </c>
      <c r="CN151" s="19">
        <f t="shared" ref="CN151:CN154" si="1076">SUM(CM151/12*9*$D151*$F151*$H151*$K151*CN$10)+SUM(CM151/12*3*$E151*$F151*$H151*$K151*CN$10)</f>
        <v>448372.26</v>
      </c>
      <c r="CO151" s="21">
        <v>2</v>
      </c>
      <c r="CP151" s="19">
        <f t="shared" ref="CP151:CP154" si="1077">SUM(CO151/12*9*$D151*$F151*$H151*$K151*CP$10)+SUM(CO151/12*3*$E151*$F151*$H151*$K151*CP$10)</f>
        <v>35869.7808</v>
      </c>
      <c r="CQ151" s="31">
        <v>5</v>
      </c>
      <c r="CR151" s="19">
        <f t="shared" ref="CR151:CR154" si="1078">SUM(CQ151/12*9*$D151*$F151*$H151*$M151*CR$10)+SUM(CQ151/12*3*$E151*$F151*$H151*$M151*CR$10)</f>
        <v>137180.56049999999</v>
      </c>
      <c r="CS151" s="31">
        <v>4</v>
      </c>
      <c r="CT151" s="19">
        <f t="shared" ref="CT151:CT154" si="1079">SUM(CS151/12*9*$D151*$F151*$H151*$L151*CT$10)+SUM(CS151/12*3*$E151*$F151*$H151*$L151*CT$10)</f>
        <v>95225.727600000013</v>
      </c>
      <c r="CU151" s="19"/>
      <c r="CV151" s="19"/>
      <c r="CW151" s="19"/>
      <c r="CX151" s="19"/>
      <c r="CY151" s="55">
        <f t="shared" ref="CY151:CZ154" si="1080">SUM(AD151,R151,T151,AB151,N151,V151,P151,BF151,BT151,CG151,CK151,BH151,CI151,AF151,AZ151,BB151,AH151,BD151,BR151,AJ151,X151,CO151,BJ151,CM151,BL151,BY151,CC151,BV151,CA151,AL151,AN151,AP151,AR151,AT151,AX151,AV151,BP151,CS151,CQ151,CE151,Z151,BN151)</f>
        <v>272</v>
      </c>
      <c r="CZ151" s="55">
        <f t="shared" si="1080"/>
        <v>4734063.7785000009</v>
      </c>
      <c r="DF151" s="33"/>
    </row>
    <row r="152" spans="1:110" ht="105" x14ac:dyDescent="0.25">
      <c r="A152" s="28"/>
      <c r="B152" s="28">
        <v>105</v>
      </c>
      <c r="C152" s="22" t="s">
        <v>259</v>
      </c>
      <c r="D152" s="16">
        <f>D42</f>
        <v>9860</v>
      </c>
      <c r="E152" s="16">
        <v>9959</v>
      </c>
      <c r="F152" s="17">
        <v>1.41</v>
      </c>
      <c r="G152" s="17"/>
      <c r="H152" s="29">
        <v>1</v>
      </c>
      <c r="I152" s="30"/>
      <c r="J152" s="16">
        <v>1.4</v>
      </c>
      <c r="K152" s="16">
        <v>1.68</v>
      </c>
      <c r="L152" s="16">
        <v>2.23</v>
      </c>
      <c r="M152" s="18">
        <v>2.57</v>
      </c>
      <c r="N152" s="21">
        <v>0</v>
      </c>
      <c r="O152" s="19">
        <f t="shared" si="1038"/>
        <v>0</v>
      </c>
      <c r="P152" s="21">
        <v>71</v>
      </c>
      <c r="Q152" s="19">
        <f t="shared" si="1039"/>
        <v>1385387.2514999998</v>
      </c>
      <c r="R152" s="20"/>
      <c r="S152" s="19">
        <f t="shared" si="1040"/>
        <v>0</v>
      </c>
      <c r="T152" s="21">
        <v>0</v>
      </c>
      <c r="U152" s="19">
        <f t="shared" si="1041"/>
        <v>0</v>
      </c>
      <c r="V152" s="21">
        <v>0</v>
      </c>
      <c r="W152" s="19">
        <f t="shared" si="1042"/>
        <v>0</v>
      </c>
      <c r="X152" s="21"/>
      <c r="Y152" s="19">
        <f t="shared" si="1043"/>
        <v>0</v>
      </c>
      <c r="Z152" s="21"/>
      <c r="AA152" s="19">
        <f t="shared" si="1044"/>
        <v>0</v>
      </c>
      <c r="AB152" s="21"/>
      <c r="AC152" s="19">
        <f t="shared" si="1045"/>
        <v>0</v>
      </c>
      <c r="AD152" s="20"/>
      <c r="AE152" s="19">
        <f t="shared" si="1046"/>
        <v>0</v>
      </c>
      <c r="AF152" s="21">
        <v>0</v>
      </c>
      <c r="AG152" s="19">
        <f t="shared" si="1047"/>
        <v>0</v>
      </c>
      <c r="AH152" s="21">
        <v>0</v>
      </c>
      <c r="AI152" s="19">
        <f t="shared" si="1048"/>
        <v>0</v>
      </c>
      <c r="AJ152" s="21"/>
      <c r="AK152" s="19">
        <f t="shared" si="1049"/>
        <v>0</v>
      </c>
      <c r="AL152" s="21">
        <v>0</v>
      </c>
      <c r="AM152" s="19">
        <f t="shared" si="1050"/>
        <v>0</v>
      </c>
      <c r="AN152" s="31">
        <v>5</v>
      </c>
      <c r="AO152" s="19">
        <f t="shared" si="1051"/>
        <v>117074.97899999999</v>
      </c>
      <c r="AP152" s="21">
        <v>0</v>
      </c>
      <c r="AQ152" s="19">
        <f t="shared" si="1052"/>
        <v>0</v>
      </c>
      <c r="AR152" s="31">
        <v>15</v>
      </c>
      <c r="AS152" s="19">
        <f t="shared" si="1053"/>
        <v>351224.93700000003</v>
      </c>
      <c r="AT152" s="21">
        <v>0</v>
      </c>
      <c r="AU152" s="19">
        <f t="shared" si="1054"/>
        <v>0</v>
      </c>
      <c r="AV152" s="21"/>
      <c r="AW152" s="19">
        <f t="shared" si="1055"/>
        <v>0</v>
      </c>
      <c r="AX152" s="21"/>
      <c r="AY152" s="19">
        <f t="shared" si="1056"/>
        <v>0</v>
      </c>
      <c r="AZ152" s="21"/>
      <c r="BA152" s="19">
        <f t="shared" si="1057"/>
        <v>0</v>
      </c>
      <c r="BB152" s="21"/>
      <c r="BC152" s="19">
        <f t="shared" si="1058"/>
        <v>0</v>
      </c>
      <c r="BD152" s="21"/>
      <c r="BE152" s="19">
        <f t="shared" si="1059"/>
        <v>0</v>
      </c>
      <c r="BF152" s="21">
        <v>0</v>
      </c>
      <c r="BG152" s="19">
        <f t="shared" si="1060"/>
        <v>0</v>
      </c>
      <c r="BH152" s="21">
        <v>0</v>
      </c>
      <c r="BI152" s="19">
        <f t="shared" si="1061"/>
        <v>0</v>
      </c>
      <c r="BJ152" s="21"/>
      <c r="BK152" s="19">
        <f t="shared" si="1062"/>
        <v>0</v>
      </c>
      <c r="BL152" s="21">
        <v>17</v>
      </c>
      <c r="BM152" s="19">
        <f t="shared" si="1063"/>
        <v>398054.92859999998</v>
      </c>
      <c r="BN152" s="21"/>
      <c r="BO152" s="19">
        <f t="shared" si="1064"/>
        <v>0</v>
      </c>
      <c r="BP152" s="21"/>
      <c r="BQ152" s="19">
        <f t="shared" si="1065"/>
        <v>0</v>
      </c>
      <c r="BR152" s="21">
        <v>0</v>
      </c>
      <c r="BS152" s="19">
        <f t="shared" si="1066"/>
        <v>0</v>
      </c>
      <c r="BT152" s="21">
        <v>0</v>
      </c>
      <c r="BU152" s="19">
        <f t="shared" si="1067"/>
        <v>0</v>
      </c>
      <c r="BV152" s="21">
        <v>0</v>
      </c>
      <c r="BW152" s="19">
        <f t="shared" si="1068"/>
        <v>0</v>
      </c>
      <c r="BX152" s="19">
        <v>0</v>
      </c>
      <c r="BY152" s="21"/>
      <c r="BZ152" s="19">
        <f t="shared" si="1069"/>
        <v>0</v>
      </c>
      <c r="CA152" s="21"/>
      <c r="CB152" s="19">
        <f t="shared" si="1070"/>
        <v>0</v>
      </c>
      <c r="CC152" s="21">
        <v>0</v>
      </c>
      <c r="CD152" s="19">
        <f t="shared" si="1071"/>
        <v>0</v>
      </c>
      <c r="CE152" s="21">
        <v>1</v>
      </c>
      <c r="CF152" s="19">
        <f t="shared" si="1072"/>
        <v>23414.995799999997</v>
      </c>
      <c r="CG152" s="21">
        <v>0</v>
      </c>
      <c r="CH152" s="19">
        <f t="shared" si="1073"/>
        <v>0</v>
      </c>
      <c r="CI152" s="21"/>
      <c r="CJ152" s="19">
        <f t="shared" si="1074"/>
        <v>0</v>
      </c>
      <c r="CK152" s="21">
        <v>0</v>
      </c>
      <c r="CL152" s="19">
        <f t="shared" si="1075"/>
        <v>0</v>
      </c>
      <c r="CM152" s="21">
        <v>5</v>
      </c>
      <c r="CN152" s="19">
        <f t="shared" si="1076"/>
        <v>117074.97899999999</v>
      </c>
      <c r="CO152" s="21">
        <v>0</v>
      </c>
      <c r="CP152" s="19">
        <f t="shared" si="1077"/>
        <v>0</v>
      </c>
      <c r="CQ152" s="21"/>
      <c r="CR152" s="19">
        <f t="shared" si="1078"/>
        <v>0</v>
      </c>
      <c r="CS152" s="21">
        <v>0</v>
      </c>
      <c r="CT152" s="19">
        <f t="shared" si="1079"/>
        <v>0</v>
      </c>
      <c r="CU152" s="19"/>
      <c r="CV152" s="19"/>
      <c r="CW152" s="19"/>
      <c r="CX152" s="19"/>
      <c r="CY152" s="55">
        <f t="shared" si="1080"/>
        <v>114</v>
      </c>
      <c r="CZ152" s="55">
        <f t="shared" si="1080"/>
        <v>2392232.0709000002</v>
      </c>
      <c r="DF152" s="33"/>
    </row>
    <row r="153" spans="1:110" x14ac:dyDescent="0.25">
      <c r="A153" s="28"/>
      <c r="B153" s="28">
        <v>106</v>
      </c>
      <c r="C153" s="22" t="s">
        <v>260</v>
      </c>
      <c r="D153" s="16">
        <f>D152</f>
        <v>9860</v>
      </c>
      <c r="E153" s="16">
        <v>9959</v>
      </c>
      <c r="F153" s="17">
        <v>2.58</v>
      </c>
      <c r="G153" s="17"/>
      <c r="H153" s="29">
        <v>1</v>
      </c>
      <c r="I153" s="30"/>
      <c r="J153" s="16">
        <v>1.4</v>
      </c>
      <c r="K153" s="16">
        <v>1.68</v>
      </c>
      <c r="L153" s="16">
        <v>2.23</v>
      </c>
      <c r="M153" s="18">
        <v>2.57</v>
      </c>
      <c r="N153" s="27"/>
      <c r="O153" s="19">
        <f t="shared" si="1038"/>
        <v>0</v>
      </c>
      <c r="P153" s="27"/>
      <c r="Q153" s="19">
        <f t="shared" si="1039"/>
        <v>0</v>
      </c>
      <c r="R153" s="20"/>
      <c r="S153" s="19">
        <f t="shared" si="1040"/>
        <v>0</v>
      </c>
      <c r="T153" s="27"/>
      <c r="U153" s="19">
        <f t="shared" si="1041"/>
        <v>0</v>
      </c>
      <c r="V153" s="27"/>
      <c r="W153" s="19">
        <f t="shared" si="1042"/>
        <v>0</v>
      </c>
      <c r="X153" s="27"/>
      <c r="Y153" s="19">
        <f t="shared" si="1043"/>
        <v>0</v>
      </c>
      <c r="Z153" s="21"/>
      <c r="AA153" s="19">
        <f t="shared" si="1044"/>
        <v>0</v>
      </c>
      <c r="AB153" s="27"/>
      <c r="AC153" s="19">
        <f t="shared" si="1045"/>
        <v>0</v>
      </c>
      <c r="AD153" s="20"/>
      <c r="AE153" s="19">
        <f t="shared" si="1046"/>
        <v>0</v>
      </c>
      <c r="AF153" s="27"/>
      <c r="AG153" s="19">
        <f t="shared" si="1047"/>
        <v>0</v>
      </c>
      <c r="AH153" s="27"/>
      <c r="AI153" s="19">
        <f t="shared" si="1048"/>
        <v>0</v>
      </c>
      <c r="AJ153" s="27"/>
      <c r="AK153" s="19">
        <f t="shared" si="1049"/>
        <v>0</v>
      </c>
      <c r="AL153" s="27"/>
      <c r="AM153" s="19">
        <f t="shared" si="1050"/>
        <v>0</v>
      </c>
      <c r="AN153" s="27"/>
      <c r="AO153" s="19">
        <f t="shared" si="1051"/>
        <v>0</v>
      </c>
      <c r="AP153" s="27"/>
      <c r="AQ153" s="19">
        <f t="shared" si="1052"/>
        <v>0</v>
      </c>
      <c r="AR153" s="27"/>
      <c r="AS153" s="19">
        <f t="shared" si="1053"/>
        <v>0</v>
      </c>
      <c r="AT153" s="27"/>
      <c r="AU153" s="19">
        <f t="shared" si="1054"/>
        <v>0</v>
      </c>
      <c r="AV153" s="27"/>
      <c r="AW153" s="19">
        <f t="shared" si="1055"/>
        <v>0</v>
      </c>
      <c r="AX153" s="27"/>
      <c r="AY153" s="19">
        <f t="shared" si="1056"/>
        <v>0</v>
      </c>
      <c r="AZ153" s="27"/>
      <c r="BA153" s="19">
        <f t="shared" si="1057"/>
        <v>0</v>
      </c>
      <c r="BB153" s="27"/>
      <c r="BC153" s="19">
        <f t="shared" si="1058"/>
        <v>0</v>
      </c>
      <c r="BD153" s="27"/>
      <c r="BE153" s="19">
        <f t="shared" si="1059"/>
        <v>0</v>
      </c>
      <c r="BF153" s="27"/>
      <c r="BG153" s="19">
        <f t="shared" si="1060"/>
        <v>0</v>
      </c>
      <c r="BH153" s="27"/>
      <c r="BI153" s="19">
        <f t="shared" si="1061"/>
        <v>0</v>
      </c>
      <c r="BJ153" s="27"/>
      <c r="BK153" s="19">
        <f t="shared" si="1062"/>
        <v>0</v>
      </c>
      <c r="BL153" s="27"/>
      <c r="BM153" s="19">
        <f t="shared" si="1063"/>
        <v>0</v>
      </c>
      <c r="BN153" s="21"/>
      <c r="BO153" s="19">
        <f t="shared" si="1064"/>
        <v>0</v>
      </c>
      <c r="BP153" s="27"/>
      <c r="BQ153" s="19">
        <f t="shared" si="1065"/>
        <v>0</v>
      </c>
      <c r="BR153" s="27"/>
      <c r="BS153" s="19">
        <f t="shared" si="1066"/>
        <v>0</v>
      </c>
      <c r="BT153" s="27"/>
      <c r="BU153" s="19">
        <f t="shared" si="1067"/>
        <v>0</v>
      </c>
      <c r="BV153" s="27"/>
      <c r="BW153" s="19">
        <f t="shared" si="1068"/>
        <v>0</v>
      </c>
      <c r="BX153" s="23">
        <v>0</v>
      </c>
      <c r="BY153" s="27"/>
      <c r="BZ153" s="19">
        <f t="shared" si="1069"/>
        <v>0</v>
      </c>
      <c r="CA153" s="21"/>
      <c r="CB153" s="19">
        <f t="shared" si="1070"/>
        <v>0</v>
      </c>
      <c r="CC153" s="27"/>
      <c r="CD153" s="19">
        <f t="shared" si="1071"/>
        <v>0</v>
      </c>
      <c r="CE153" s="27"/>
      <c r="CF153" s="19">
        <f t="shared" si="1072"/>
        <v>0</v>
      </c>
      <c r="CG153" s="27"/>
      <c r="CH153" s="19">
        <f t="shared" si="1073"/>
        <v>0</v>
      </c>
      <c r="CI153" s="21"/>
      <c r="CJ153" s="19">
        <f t="shared" si="1074"/>
        <v>0</v>
      </c>
      <c r="CK153" s="27"/>
      <c r="CL153" s="19">
        <f t="shared" si="1075"/>
        <v>0</v>
      </c>
      <c r="CM153" s="21"/>
      <c r="CN153" s="19">
        <f t="shared" si="1076"/>
        <v>0</v>
      </c>
      <c r="CO153" s="27"/>
      <c r="CP153" s="19">
        <f t="shared" si="1077"/>
        <v>0</v>
      </c>
      <c r="CQ153" s="27"/>
      <c r="CR153" s="19">
        <f t="shared" si="1078"/>
        <v>0</v>
      </c>
      <c r="CS153" s="27"/>
      <c r="CT153" s="19">
        <f t="shared" si="1079"/>
        <v>0</v>
      </c>
      <c r="CU153" s="19"/>
      <c r="CV153" s="19"/>
      <c r="CW153" s="19"/>
      <c r="CX153" s="19"/>
      <c r="CY153" s="55">
        <f t="shared" si="1080"/>
        <v>0</v>
      </c>
      <c r="CZ153" s="55">
        <f t="shared" si="1080"/>
        <v>0</v>
      </c>
      <c r="DF153" s="33"/>
    </row>
    <row r="154" spans="1:110" ht="45" x14ac:dyDescent="0.25">
      <c r="A154" s="28"/>
      <c r="B154" s="28">
        <v>107</v>
      </c>
      <c r="C154" s="22" t="s">
        <v>261</v>
      </c>
      <c r="D154" s="16">
        <f>D153</f>
        <v>9860</v>
      </c>
      <c r="E154" s="16">
        <v>9959</v>
      </c>
      <c r="F154" s="30">
        <v>12.27</v>
      </c>
      <c r="G154" s="30"/>
      <c r="H154" s="29">
        <v>1</v>
      </c>
      <c r="I154" s="30"/>
      <c r="J154" s="16">
        <v>1.4</v>
      </c>
      <c r="K154" s="16">
        <v>1.68</v>
      </c>
      <c r="L154" s="16">
        <v>2.23</v>
      </c>
      <c r="M154" s="18">
        <v>2.57</v>
      </c>
      <c r="N154" s="27"/>
      <c r="O154" s="19">
        <f t="shared" si="1038"/>
        <v>0</v>
      </c>
      <c r="P154" s="27"/>
      <c r="Q154" s="19">
        <f t="shared" si="1039"/>
        <v>0</v>
      </c>
      <c r="R154" s="20"/>
      <c r="S154" s="19">
        <f t="shared" si="1040"/>
        <v>0</v>
      </c>
      <c r="T154" s="27"/>
      <c r="U154" s="19">
        <f t="shared" si="1041"/>
        <v>0</v>
      </c>
      <c r="V154" s="27"/>
      <c r="W154" s="19">
        <f t="shared" si="1042"/>
        <v>0</v>
      </c>
      <c r="X154" s="27"/>
      <c r="Y154" s="19">
        <f t="shared" si="1043"/>
        <v>0</v>
      </c>
      <c r="Z154" s="21"/>
      <c r="AA154" s="19">
        <f t="shared" si="1044"/>
        <v>0</v>
      </c>
      <c r="AB154" s="27"/>
      <c r="AC154" s="19">
        <f t="shared" si="1045"/>
        <v>0</v>
      </c>
      <c r="AD154" s="20"/>
      <c r="AE154" s="19">
        <f t="shared" si="1046"/>
        <v>0</v>
      </c>
      <c r="AF154" s="27"/>
      <c r="AG154" s="19">
        <f t="shared" si="1047"/>
        <v>0</v>
      </c>
      <c r="AH154" s="27"/>
      <c r="AI154" s="19">
        <f t="shared" si="1048"/>
        <v>0</v>
      </c>
      <c r="AJ154" s="27"/>
      <c r="AK154" s="19">
        <f t="shared" si="1049"/>
        <v>0</v>
      </c>
      <c r="AL154" s="27"/>
      <c r="AM154" s="19">
        <f t="shared" si="1050"/>
        <v>0</v>
      </c>
      <c r="AN154" s="27"/>
      <c r="AO154" s="19">
        <f t="shared" si="1051"/>
        <v>0</v>
      </c>
      <c r="AP154" s="27"/>
      <c r="AQ154" s="19">
        <f t="shared" si="1052"/>
        <v>0</v>
      </c>
      <c r="AR154" s="27"/>
      <c r="AS154" s="19">
        <f t="shared" si="1053"/>
        <v>0</v>
      </c>
      <c r="AT154" s="27"/>
      <c r="AU154" s="19">
        <f t="shared" si="1054"/>
        <v>0</v>
      </c>
      <c r="AV154" s="27"/>
      <c r="AW154" s="19">
        <f t="shared" si="1055"/>
        <v>0</v>
      </c>
      <c r="AX154" s="27"/>
      <c r="AY154" s="19">
        <f t="shared" si="1056"/>
        <v>0</v>
      </c>
      <c r="AZ154" s="27"/>
      <c r="BA154" s="19">
        <f t="shared" si="1057"/>
        <v>0</v>
      </c>
      <c r="BB154" s="27"/>
      <c r="BC154" s="19">
        <f t="shared" si="1058"/>
        <v>0</v>
      </c>
      <c r="BD154" s="27"/>
      <c r="BE154" s="19">
        <f t="shared" si="1059"/>
        <v>0</v>
      </c>
      <c r="BF154" s="27"/>
      <c r="BG154" s="19">
        <f t="shared" si="1060"/>
        <v>0</v>
      </c>
      <c r="BH154" s="27"/>
      <c r="BI154" s="19">
        <f t="shared" si="1061"/>
        <v>0</v>
      </c>
      <c r="BJ154" s="27"/>
      <c r="BK154" s="19">
        <f t="shared" si="1062"/>
        <v>0</v>
      </c>
      <c r="BL154" s="27"/>
      <c r="BM154" s="19">
        <f t="shared" si="1063"/>
        <v>0</v>
      </c>
      <c r="BN154" s="27"/>
      <c r="BO154" s="19">
        <f t="shared" si="1064"/>
        <v>0</v>
      </c>
      <c r="BP154" s="27"/>
      <c r="BQ154" s="19">
        <f t="shared" si="1065"/>
        <v>0</v>
      </c>
      <c r="BR154" s="27"/>
      <c r="BS154" s="19">
        <f t="shared" si="1066"/>
        <v>0</v>
      </c>
      <c r="BT154" s="27"/>
      <c r="BU154" s="19">
        <f t="shared" si="1067"/>
        <v>0</v>
      </c>
      <c r="BV154" s="27"/>
      <c r="BW154" s="19">
        <f t="shared" si="1068"/>
        <v>0</v>
      </c>
      <c r="BX154" s="23">
        <v>0</v>
      </c>
      <c r="BY154" s="27"/>
      <c r="BZ154" s="19">
        <f t="shared" si="1069"/>
        <v>0</v>
      </c>
      <c r="CA154" s="27"/>
      <c r="CB154" s="19">
        <f t="shared" si="1070"/>
        <v>0</v>
      </c>
      <c r="CC154" s="27"/>
      <c r="CD154" s="19">
        <f t="shared" si="1071"/>
        <v>0</v>
      </c>
      <c r="CE154" s="27"/>
      <c r="CF154" s="19">
        <f t="shared" si="1072"/>
        <v>0</v>
      </c>
      <c r="CG154" s="27"/>
      <c r="CH154" s="19">
        <f t="shared" si="1073"/>
        <v>0</v>
      </c>
      <c r="CI154" s="27"/>
      <c r="CJ154" s="19">
        <f t="shared" si="1074"/>
        <v>0</v>
      </c>
      <c r="CK154" s="27"/>
      <c r="CL154" s="19">
        <f t="shared" si="1075"/>
        <v>0</v>
      </c>
      <c r="CM154" s="27"/>
      <c r="CN154" s="19">
        <f t="shared" si="1076"/>
        <v>0</v>
      </c>
      <c r="CO154" s="27"/>
      <c r="CP154" s="19">
        <f t="shared" si="1077"/>
        <v>0</v>
      </c>
      <c r="CQ154" s="27"/>
      <c r="CR154" s="19">
        <f t="shared" si="1078"/>
        <v>0</v>
      </c>
      <c r="CS154" s="27"/>
      <c r="CT154" s="19">
        <f t="shared" si="1079"/>
        <v>0</v>
      </c>
      <c r="CU154" s="19"/>
      <c r="CV154" s="19"/>
      <c r="CW154" s="19"/>
      <c r="CX154" s="19"/>
      <c r="CY154" s="55">
        <f t="shared" si="1080"/>
        <v>0</v>
      </c>
      <c r="CZ154" s="55">
        <f t="shared" si="1080"/>
        <v>0</v>
      </c>
      <c r="DF154" s="33"/>
    </row>
    <row r="155" spans="1:110" x14ac:dyDescent="0.25">
      <c r="A155" s="71">
        <v>36</v>
      </c>
      <c r="B155" s="71"/>
      <c r="C155" s="79" t="s">
        <v>262</v>
      </c>
      <c r="D155" s="81"/>
      <c r="E155" s="81">
        <v>9959</v>
      </c>
      <c r="F155" s="80">
        <v>1</v>
      </c>
      <c r="G155" s="80"/>
      <c r="H155" s="87"/>
      <c r="I155" s="88"/>
      <c r="J155" s="81"/>
      <c r="K155" s="81"/>
      <c r="L155" s="81"/>
      <c r="M155" s="85">
        <v>2.57</v>
      </c>
      <c r="N155" s="89">
        <f>SUM(N156:N160)</f>
        <v>0</v>
      </c>
      <c r="O155" s="89">
        <f>SUM(O156:O160)</f>
        <v>0</v>
      </c>
      <c r="P155" s="89">
        <f t="shared" ref="P155:CA155" si="1081">SUM(P156:P160)</f>
        <v>150</v>
      </c>
      <c r="Q155" s="89">
        <f t="shared" si="1081"/>
        <v>20218267.649999999</v>
      </c>
      <c r="R155" s="89">
        <f t="shared" si="1081"/>
        <v>0</v>
      </c>
      <c r="S155" s="89">
        <f t="shared" si="1081"/>
        <v>0</v>
      </c>
      <c r="T155" s="89">
        <f t="shared" si="1081"/>
        <v>0</v>
      </c>
      <c r="U155" s="89">
        <f t="shared" si="1081"/>
        <v>0</v>
      </c>
      <c r="V155" s="89">
        <f t="shared" si="1081"/>
        <v>0</v>
      </c>
      <c r="W155" s="89">
        <f t="shared" si="1081"/>
        <v>0</v>
      </c>
      <c r="X155" s="89">
        <f t="shared" si="1081"/>
        <v>0</v>
      </c>
      <c r="Y155" s="89">
        <f t="shared" si="1081"/>
        <v>0</v>
      </c>
      <c r="Z155" s="89">
        <f t="shared" si="1081"/>
        <v>0</v>
      </c>
      <c r="AA155" s="89">
        <f t="shared" si="1081"/>
        <v>0</v>
      </c>
      <c r="AB155" s="89">
        <f t="shared" si="1081"/>
        <v>0</v>
      </c>
      <c r="AC155" s="89">
        <f t="shared" si="1081"/>
        <v>0</v>
      </c>
      <c r="AD155" s="89">
        <f t="shared" si="1081"/>
        <v>0</v>
      </c>
      <c r="AE155" s="89">
        <f t="shared" si="1081"/>
        <v>0</v>
      </c>
      <c r="AF155" s="89">
        <f t="shared" si="1081"/>
        <v>0</v>
      </c>
      <c r="AG155" s="89">
        <f t="shared" si="1081"/>
        <v>0</v>
      </c>
      <c r="AH155" s="89">
        <f t="shared" si="1081"/>
        <v>0</v>
      </c>
      <c r="AI155" s="89">
        <f t="shared" si="1081"/>
        <v>0</v>
      </c>
      <c r="AJ155" s="89">
        <f t="shared" si="1081"/>
        <v>0</v>
      </c>
      <c r="AK155" s="89">
        <f t="shared" si="1081"/>
        <v>0</v>
      </c>
      <c r="AL155" s="89">
        <f t="shared" si="1081"/>
        <v>0</v>
      </c>
      <c r="AM155" s="89">
        <f t="shared" si="1081"/>
        <v>0</v>
      </c>
      <c r="AN155" s="89">
        <f t="shared" si="1081"/>
        <v>0</v>
      </c>
      <c r="AO155" s="89">
        <f t="shared" si="1081"/>
        <v>0</v>
      </c>
      <c r="AP155" s="89">
        <f t="shared" si="1081"/>
        <v>100</v>
      </c>
      <c r="AQ155" s="89">
        <f t="shared" si="1081"/>
        <v>16174614.120000001</v>
      </c>
      <c r="AR155" s="89">
        <f t="shared" si="1081"/>
        <v>0</v>
      </c>
      <c r="AS155" s="89">
        <f t="shared" si="1081"/>
        <v>0</v>
      </c>
      <c r="AT155" s="89">
        <f t="shared" si="1081"/>
        <v>0</v>
      </c>
      <c r="AU155" s="89">
        <f t="shared" si="1081"/>
        <v>0</v>
      </c>
      <c r="AV155" s="89">
        <f t="shared" si="1081"/>
        <v>0</v>
      </c>
      <c r="AW155" s="89">
        <f t="shared" si="1081"/>
        <v>0</v>
      </c>
      <c r="AX155" s="89">
        <f t="shared" si="1081"/>
        <v>0</v>
      </c>
      <c r="AY155" s="89">
        <f t="shared" si="1081"/>
        <v>0</v>
      </c>
      <c r="AZ155" s="89">
        <f t="shared" si="1081"/>
        <v>0</v>
      </c>
      <c r="BA155" s="89">
        <f t="shared" si="1081"/>
        <v>0</v>
      </c>
      <c r="BB155" s="89">
        <f t="shared" si="1081"/>
        <v>0</v>
      </c>
      <c r="BC155" s="89">
        <f t="shared" si="1081"/>
        <v>0</v>
      </c>
      <c r="BD155" s="89">
        <f t="shared" si="1081"/>
        <v>0</v>
      </c>
      <c r="BE155" s="89">
        <f t="shared" si="1081"/>
        <v>0</v>
      </c>
      <c r="BF155" s="89">
        <f t="shared" si="1081"/>
        <v>0</v>
      </c>
      <c r="BG155" s="89">
        <f t="shared" si="1081"/>
        <v>0</v>
      </c>
      <c r="BH155" s="89">
        <f t="shared" si="1081"/>
        <v>0</v>
      </c>
      <c r="BI155" s="89">
        <f t="shared" si="1081"/>
        <v>0</v>
      </c>
      <c r="BJ155" s="89">
        <f t="shared" si="1081"/>
        <v>0</v>
      </c>
      <c r="BK155" s="89">
        <f t="shared" si="1081"/>
        <v>0</v>
      </c>
      <c r="BL155" s="89">
        <f t="shared" si="1081"/>
        <v>0</v>
      </c>
      <c r="BM155" s="89">
        <f t="shared" si="1081"/>
        <v>0</v>
      </c>
      <c r="BN155" s="89">
        <f t="shared" si="1081"/>
        <v>0</v>
      </c>
      <c r="BO155" s="89">
        <f t="shared" si="1081"/>
        <v>0</v>
      </c>
      <c r="BP155" s="89">
        <f t="shared" si="1081"/>
        <v>0</v>
      </c>
      <c r="BQ155" s="89">
        <f t="shared" si="1081"/>
        <v>0</v>
      </c>
      <c r="BR155" s="89">
        <f t="shared" si="1081"/>
        <v>0</v>
      </c>
      <c r="BS155" s="89">
        <f t="shared" si="1081"/>
        <v>0</v>
      </c>
      <c r="BT155" s="89">
        <f t="shared" si="1081"/>
        <v>0</v>
      </c>
      <c r="BU155" s="89">
        <f t="shared" si="1081"/>
        <v>0</v>
      </c>
      <c r="BV155" s="89">
        <f t="shared" si="1081"/>
        <v>1</v>
      </c>
      <c r="BW155" s="89">
        <f t="shared" si="1081"/>
        <v>7638.9348000000009</v>
      </c>
      <c r="BX155" s="50">
        <v>0</v>
      </c>
      <c r="BY155" s="89">
        <f t="shared" si="1081"/>
        <v>0</v>
      </c>
      <c r="BZ155" s="89">
        <f t="shared" si="1081"/>
        <v>0</v>
      </c>
      <c r="CA155" s="89">
        <f t="shared" si="1081"/>
        <v>0</v>
      </c>
      <c r="CB155" s="89">
        <f t="shared" ref="CB155:CT155" si="1082">SUM(CB156:CB160)</f>
        <v>0</v>
      </c>
      <c r="CC155" s="89">
        <f t="shared" si="1082"/>
        <v>5</v>
      </c>
      <c r="CD155" s="89">
        <f t="shared" si="1082"/>
        <v>38194.673999999999</v>
      </c>
      <c r="CE155" s="89">
        <f t="shared" si="1082"/>
        <v>3</v>
      </c>
      <c r="CF155" s="89">
        <f t="shared" si="1082"/>
        <v>27898.718400000002</v>
      </c>
      <c r="CG155" s="89">
        <f t="shared" si="1082"/>
        <v>2</v>
      </c>
      <c r="CH155" s="89">
        <f t="shared" si="1082"/>
        <v>12731.558000000001</v>
      </c>
      <c r="CI155" s="89">
        <f t="shared" si="1082"/>
        <v>3</v>
      </c>
      <c r="CJ155" s="89">
        <f t="shared" si="1082"/>
        <v>19097.337</v>
      </c>
      <c r="CK155" s="89">
        <f t="shared" si="1082"/>
        <v>0</v>
      </c>
      <c r="CL155" s="89">
        <f t="shared" si="1082"/>
        <v>0</v>
      </c>
      <c r="CM155" s="89">
        <f t="shared" si="1082"/>
        <v>0</v>
      </c>
      <c r="CN155" s="89">
        <f t="shared" si="1082"/>
        <v>0</v>
      </c>
      <c r="CO155" s="89">
        <f t="shared" si="1082"/>
        <v>0</v>
      </c>
      <c r="CP155" s="89">
        <f t="shared" si="1082"/>
        <v>0</v>
      </c>
      <c r="CQ155" s="89">
        <f t="shared" si="1082"/>
        <v>0</v>
      </c>
      <c r="CR155" s="89">
        <f t="shared" si="1082"/>
        <v>0</v>
      </c>
      <c r="CS155" s="89">
        <f t="shared" si="1082"/>
        <v>0</v>
      </c>
      <c r="CT155" s="89">
        <f t="shared" si="1082"/>
        <v>0</v>
      </c>
      <c r="CU155" s="89"/>
      <c r="CV155" s="89"/>
      <c r="CW155" s="89"/>
      <c r="CX155" s="89"/>
      <c r="CY155" s="89">
        <f t="shared" ref="CY155:CZ155" si="1083">SUM(CY156:CY160)</f>
        <v>264</v>
      </c>
      <c r="CZ155" s="89">
        <f t="shared" si="1083"/>
        <v>36498442.992199995</v>
      </c>
      <c r="DF155" s="33"/>
    </row>
    <row r="156" spans="1:110" ht="45" x14ac:dyDescent="0.25">
      <c r="A156" s="28"/>
      <c r="B156" s="28">
        <v>108</v>
      </c>
      <c r="C156" s="22" t="s">
        <v>263</v>
      </c>
      <c r="D156" s="16">
        <f>D63</f>
        <v>9860</v>
      </c>
      <c r="E156" s="16">
        <v>9959</v>
      </c>
      <c r="F156" s="17">
        <v>7.86</v>
      </c>
      <c r="G156" s="17"/>
      <c r="H156" s="29">
        <v>1</v>
      </c>
      <c r="I156" s="30"/>
      <c r="J156" s="16">
        <v>1.4</v>
      </c>
      <c r="K156" s="16">
        <v>1.68</v>
      </c>
      <c r="L156" s="16">
        <v>2.23</v>
      </c>
      <c r="M156" s="18">
        <v>2.57</v>
      </c>
      <c r="N156" s="21"/>
      <c r="O156" s="19">
        <f t="shared" ref="O156:O160" si="1084">SUM(N156/12*9*$D156*$F156*$H156*$J156*O$10)+SUM(N156/12*3*$E156*$F156*$H156*$J156*O$10)</f>
        <v>0</v>
      </c>
      <c r="P156" s="21"/>
      <c r="Q156" s="19">
        <f t="shared" ref="Q156:Q160" si="1085">SUM(P156/12*9*$D156*$F156*$H156*$J156*Q$10)+SUM(P156/12*3*$E156*$F156*$H156*$J156*Q$10)</f>
        <v>0</v>
      </c>
      <c r="R156" s="20"/>
      <c r="S156" s="19">
        <f t="shared" ref="S156:S160" si="1086">SUM(R156/12*9*$D156*$F156*$H156*$J156*S$10)+SUM(R156/12*3*$E156*$F156*$H156*$J156*S$10)</f>
        <v>0</v>
      </c>
      <c r="T156" s="21"/>
      <c r="U156" s="19">
        <f t="shared" ref="U156:U160" si="1087">SUM(T156/12*9*$D156*$F156*$H156*$J156*U$10)+SUM(T156/12*3*$E156*$F156*$H156*$J156*U$10)</f>
        <v>0</v>
      </c>
      <c r="V156" s="21"/>
      <c r="W156" s="19">
        <f t="shared" ref="W156:W160" si="1088">SUM(V156/12*9*$D156*$F156*$H156*$J156*W$10)+SUM(V156/12*3*$E156*$F156*$H156*$J156*W$10)</f>
        <v>0</v>
      </c>
      <c r="X156" s="21"/>
      <c r="Y156" s="19">
        <f t="shared" ref="Y156:Y160" si="1089">SUM(X156/12*9*$D156*$F156*$H156*$J156*Y$10)+SUM(X156/12*3*$E156*$F156*$H156*$J156*Y$10)</f>
        <v>0</v>
      </c>
      <c r="Z156" s="21"/>
      <c r="AA156" s="19">
        <f t="shared" ref="AA156:AA160" si="1090">SUM(Z156/12*9*$D156*$F156*$H156*$J156*AA$10)+SUM(Z156/12*3*$E156*$F156*$H156*$J156*AA$10)</f>
        <v>0</v>
      </c>
      <c r="AB156" s="21"/>
      <c r="AC156" s="19">
        <f t="shared" ref="AC156:AC160" si="1091">SUM(AB156/12*9*$D156*$F156*$H156*$J156*AC$10)+SUM(AB156/12*3*$E156*$F156*$H156*$J156*AC$10)</f>
        <v>0</v>
      </c>
      <c r="AD156" s="20"/>
      <c r="AE156" s="19">
        <f t="shared" ref="AE156:AE160" si="1092">SUM(AD156/12*9*$D156*$F156*$H156*$J156*AE$10)+SUM(AD156/12*3*$E156*$F156*$H156*$J156*AE$10)</f>
        <v>0</v>
      </c>
      <c r="AF156" s="21"/>
      <c r="AG156" s="19">
        <f t="shared" ref="AG156:AG160" si="1093">SUM(AF156/12*9*$D156*$F156*$H156*$J156*AG$10)+SUM(AF156/12*3*$E156*$F156*$H156*$J156*AG$10)</f>
        <v>0</v>
      </c>
      <c r="AH156" s="21"/>
      <c r="AI156" s="19">
        <f t="shared" ref="AI156:AI160" si="1094">SUM(AH156/12*9*$D156*$F156*$H156*$J156*AI$10)+SUM(AH156/12*3*$E156*$F156*$H156*$J156*AI$10)</f>
        <v>0</v>
      </c>
      <c r="AJ156" s="21"/>
      <c r="AK156" s="19">
        <f t="shared" ref="AK156:AK160" si="1095">SUM(AJ156/12*9*$D156*$F156*$H156*$J156*AK$10)+SUM(AJ156/12*3*$E156*$F156*$H156*$J156*AK$10)</f>
        <v>0</v>
      </c>
      <c r="AL156" s="21"/>
      <c r="AM156" s="19">
        <f t="shared" ref="AM156:AM160" si="1096">SUM(AL156/12*9*$D156*$F156*$H156*$K156*AM$10)+SUM(AL156/12*3*$E156*$F156*$H156*$K156*AM$10)</f>
        <v>0</v>
      </c>
      <c r="AN156" s="21"/>
      <c r="AO156" s="19">
        <f t="shared" ref="AO156:AO160" si="1097">SUM(AN156/12*9*$D156*$F156*$H156*$K156*AO$10)+SUM(AN156/12*3*$E156*$F156*$H156*$K156*AO$10)</f>
        <v>0</v>
      </c>
      <c r="AP156" s="21"/>
      <c r="AQ156" s="19">
        <f t="shared" ref="AQ156:AQ160" si="1098">SUM(AP156/12*9*$D156*$F156*$H156*$K156*AQ$10)+SUM(AP156/12*3*$E156*$F156*$H156*$K156*AQ$10)</f>
        <v>0</v>
      </c>
      <c r="AR156" s="21"/>
      <c r="AS156" s="19">
        <f t="shared" ref="AS156:AS160" si="1099">SUM(AR156/12*9*$D156*$F156*$H156*$K156*AS$10)+SUM(AR156/12*3*$E156*$F156*$H156*$K156*AS$10)</f>
        <v>0</v>
      </c>
      <c r="AT156" s="21"/>
      <c r="AU156" s="19">
        <f t="shared" ref="AU156:AU160" si="1100">SUM(AT156/12*9*$D156*$F156*$H156*$K156*AU$10)+SUM(AT156/12*3*$E156*$F156*$H156*$K156*AU$10)</f>
        <v>0</v>
      </c>
      <c r="AV156" s="21"/>
      <c r="AW156" s="19">
        <f t="shared" ref="AW156:AW160" si="1101">SUM(AV156/12*9*$D156*$F156*$H156*$K156*AW$10)+SUM(AV156/12*3*$E156*$F156*$H156*$K156*AW$10)</f>
        <v>0</v>
      </c>
      <c r="AX156" s="21"/>
      <c r="AY156" s="19">
        <f t="shared" ref="AY156:AY160" si="1102">SUM(AX156/12*9*$D156*$F156*$H156*$K156*AY$10)+SUM(AX156/12*3*$E156*$F156*$H156*$K156*AY$10)</f>
        <v>0</v>
      </c>
      <c r="AZ156" s="21"/>
      <c r="BA156" s="19">
        <f t="shared" ref="BA156:BA160" si="1103">SUM(AZ156/12*9*$D156*$F156*$H156*$J156*BA$10)+SUM(AZ156/12*3*$E156*$F156*$H156*$J156*BA$10)</f>
        <v>0</v>
      </c>
      <c r="BB156" s="21"/>
      <c r="BC156" s="19">
        <f t="shared" ref="BC156:BC160" si="1104">SUM(BB156/12*9*$D156*$F156*$H156*$J156*BC$10)+SUM(BB156/12*3*$E156*$F156*$H156*$J156*BC$10)</f>
        <v>0</v>
      </c>
      <c r="BD156" s="21"/>
      <c r="BE156" s="19">
        <f t="shared" ref="BE156:BE160" si="1105">SUM(BD156/12*9*$D156*$F156*$H156*$J156*BE$10)+SUM(BD156/12*3*$E156*$F156*$H156*$J156*BE$10)</f>
        <v>0</v>
      </c>
      <c r="BF156" s="21"/>
      <c r="BG156" s="19">
        <f t="shared" ref="BG156:BG160" si="1106">SUM(BF156/12*9*$D156*$F156*$H156*$J156*BG$10)+SUM(BF156/12*3*$E156*$F156*$H156*$J156*BG$10)</f>
        <v>0</v>
      </c>
      <c r="BH156" s="21"/>
      <c r="BI156" s="19">
        <f t="shared" ref="BI156:BI160" si="1107">SUM(BH156/12*9*$D156*$F156*$H156*$J156*BI$10)+SUM(BH156/12*3*$E156*$F156*$H156*$J156*BI$10)</f>
        <v>0</v>
      </c>
      <c r="BJ156" s="21"/>
      <c r="BK156" s="19">
        <f t="shared" ref="BK156:BK160" si="1108">SUM(BJ156/12*9*$D156*$F156*$H156*$K156*BK$10)+SUM(BJ156/12*3*$E156*$F156*$H156*$K156*BK$10)</f>
        <v>0</v>
      </c>
      <c r="BL156" s="21"/>
      <c r="BM156" s="19">
        <f t="shared" ref="BM156:BM160" si="1109">SUM(BL156/12*9*$D156*$F156*$H156*$K156*BM$10)+SUM(BL156/12*3*$E156*$F156*$H156*$K156*BM$10)</f>
        <v>0</v>
      </c>
      <c r="BN156" s="21"/>
      <c r="BO156" s="19">
        <f t="shared" ref="BO156:BO160" si="1110">SUM(BN156/12*9*$D156*$F156*$H156*$J156*BO$10)+SUM(BN156/12*3*$E156*$F156*$H156*$J156*BO$10)</f>
        <v>0</v>
      </c>
      <c r="BP156" s="21"/>
      <c r="BQ156" s="19">
        <f t="shared" ref="BQ156:BQ160" si="1111">SUM(BP156/12*9*$D156*$F156*$H156*$K156*BQ$10)+SUM(BP156/12*3*$E156*$F156*$H156*$K156*BQ$10)</f>
        <v>0</v>
      </c>
      <c r="BR156" s="21"/>
      <c r="BS156" s="19">
        <f t="shared" ref="BS156:BS160" si="1112">SUM(BR156/12*9*$D156*$F156*$H156*$J156*BS$10)+SUM(BR156/12*3*$E156*$F156*$H156*$J156*BS$10)</f>
        <v>0</v>
      </c>
      <c r="BT156" s="21"/>
      <c r="BU156" s="19">
        <f t="shared" ref="BU156:BU160" si="1113">SUM(BT156/12*9*$D156*$F156*$H156*$J156*BU$10)+SUM(BT156/12*3*$E156*$F156*$H156*$J156*BU$10)</f>
        <v>0</v>
      </c>
      <c r="BV156" s="21"/>
      <c r="BW156" s="19">
        <f t="shared" ref="BW156:BW160" si="1114">SUM(BV156/12*9*$D156*$F156*$H156*$K156*BW$10)+SUM(BV156/12*3*$E156*$F156*$H156*$K156*BW$10)</f>
        <v>0</v>
      </c>
      <c r="BX156" s="19">
        <v>0</v>
      </c>
      <c r="BY156" s="21"/>
      <c r="BZ156" s="19">
        <f t="shared" ref="BZ156:BZ160" si="1115">SUM(BY156/12*9*$D156*$F156*$H156*$K156*BZ$10)+SUM(BY156/12*3*$E156*$F156*$H156*$K156*BZ$10)</f>
        <v>0</v>
      </c>
      <c r="CA156" s="21"/>
      <c r="CB156" s="19">
        <f t="shared" ref="CB156:CB160" si="1116">SUM(CA156/12*9*$D156*$F156*$H156*$K156*CB$10)+SUM(CA156/12*3*$E156*$F156*$H156*$K156*CB$10)</f>
        <v>0</v>
      </c>
      <c r="CC156" s="21"/>
      <c r="CD156" s="19">
        <f t="shared" ref="CD156:CD160" si="1117">SUM(CC156/12*9*$D156*$F156*$H156*$K156*CD$10)+SUM(CC156/12*3*$E156*$F156*$H156*$K156*CD$10)</f>
        <v>0</v>
      </c>
      <c r="CE156" s="21"/>
      <c r="CF156" s="19">
        <f t="shared" ref="CF156:CF160" si="1118">SUM(CE156/12*9*$D156*$F156*$H156*$K156*CF$10)+SUM(CE156/12*3*$E156*$F156*$H156*$K156*CF$10)</f>
        <v>0</v>
      </c>
      <c r="CG156" s="21"/>
      <c r="CH156" s="19">
        <f t="shared" ref="CH156:CH160" si="1119">SUM(CG156/12*9*$D156*$F156*$H156*$J156*CH$10)+SUM(CG156/12*3*$E156*$F156*$H156*$J156*CH$10)</f>
        <v>0</v>
      </c>
      <c r="CI156" s="21"/>
      <c r="CJ156" s="19">
        <f t="shared" ref="CJ156:CJ160" si="1120">SUM(CI156/12*9*$D156*$F156*$H156*$J156*CJ$10)+SUM(CI156/12*3*$E156*$F156*$H156*$J156*CJ$10)</f>
        <v>0</v>
      </c>
      <c r="CK156" s="21"/>
      <c r="CL156" s="19">
        <f t="shared" ref="CL156:CL160" si="1121">SUM(CK156/12*9*$D156*$F156*$H156*$J156*CL$10)+SUM(CK156/12*3*$E156*$F156*$H156*$J156*CL$10)</f>
        <v>0</v>
      </c>
      <c r="CM156" s="21"/>
      <c r="CN156" s="19">
        <f t="shared" ref="CN156:CN160" si="1122">SUM(CM156/12*9*$D156*$F156*$H156*$K156*CN$10)+SUM(CM156/12*3*$E156*$F156*$H156*$K156*CN$10)</f>
        <v>0</v>
      </c>
      <c r="CO156" s="21"/>
      <c r="CP156" s="19">
        <f t="shared" ref="CP156:CP160" si="1123">SUM(CO156/12*9*$D156*$F156*$H156*$K156*CP$10)+SUM(CO156/12*3*$E156*$F156*$H156*$K156*CP$10)</f>
        <v>0</v>
      </c>
      <c r="CQ156" s="31"/>
      <c r="CR156" s="19">
        <f t="shared" ref="CR156:CR160" si="1124">SUM(CQ156/12*9*$D156*$F156*$H156*$M156*CR$10)+SUM(CQ156/12*3*$E156*$F156*$H156*$M156*CR$10)</f>
        <v>0</v>
      </c>
      <c r="CS156" s="21"/>
      <c r="CT156" s="19">
        <f t="shared" ref="CT156:CT160" si="1125">SUM(CS156/12*9*$D156*$F156*$H156*$L156*CT$10)+SUM(CS156/12*3*$E156*$F156*$H156*$L156*CT$10)</f>
        <v>0</v>
      </c>
      <c r="CU156" s="19"/>
      <c r="CV156" s="19"/>
      <c r="CW156" s="19"/>
      <c r="CX156" s="19"/>
      <c r="CY156" s="55">
        <f t="shared" ref="CY156:CZ160" si="1126">SUM(AD156,R156,T156,AB156,N156,V156,P156,BF156,BT156,CG156,CK156,BH156,CI156,AF156,AZ156,BB156,AH156,BD156,BR156,AJ156,X156,CO156,BJ156,CM156,BL156,BY156,CC156,BV156,CA156,AL156,AN156,AP156,AR156,AT156,AX156,AV156,BP156,CS156,CQ156,CE156,Z156,BN156)</f>
        <v>0</v>
      </c>
      <c r="CZ156" s="55">
        <f t="shared" si="1126"/>
        <v>0</v>
      </c>
      <c r="DF156" s="33"/>
    </row>
    <row r="157" spans="1:110" ht="45" x14ac:dyDescent="0.25">
      <c r="A157" s="28"/>
      <c r="B157" s="28">
        <v>109</v>
      </c>
      <c r="C157" s="15" t="s">
        <v>264</v>
      </c>
      <c r="D157" s="16">
        <f>D154</f>
        <v>9860</v>
      </c>
      <c r="E157" s="16">
        <v>9959</v>
      </c>
      <c r="F157" s="17">
        <v>0.56000000000000005</v>
      </c>
      <c r="G157" s="17"/>
      <c r="H157" s="29">
        <v>1</v>
      </c>
      <c r="I157" s="30"/>
      <c r="J157" s="16">
        <v>1.4</v>
      </c>
      <c r="K157" s="16">
        <v>1.68</v>
      </c>
      <c r="L157" s="16">
        <v>2.23</v>
      </c>
      <c r="M157" s="18">
        <v>2.57</v>
      </c>
      <c r="N157" s="21">
        <v>0</v>
      </c>
      <c r="O157" s="19">
        <f t="shared" si="1084"/>
        <v>0</v>
      </c>
      <c r="P157" s="21">
        <v>0</v>
      </c>
      <c r="Q157" s="19">
        <f t="shared" si="1085"/>
        <v>0</v>
      </c>
      <c r="R157" s="20"/>
      <c r="S157" s="19">
        <f t="shared" si="1086"/>
        <v>0</v>
      </c>
      <c r="T157" s="21"/>
      <c r="U157" s="19">
        <f t="shared" si="1087"/>
        <v>0</v>
      </c>
      <c r="V157" s="21">
        <v>0</v>
      </c>
      <c r="W157" s="19">
        <f t="shared" si="1088"/>
        <v>0</v>
      </c>
      <c r="X157" s="21">
        <v>0</v>
      </c>
      <c r="Y157" s="19">
        <f t="shared" si="1089"/>
        <v>0</v>
      </c>
      <c r="Z157" s="21"/>
      <c r="AA157" s="19">
        <f t="shared" si="1090"/>
        <v>0</v>
      </c>
      <c r="AB157" s="21"/>
      <c r="AC157" s="19">
        <f t="shared" si="1091"/>
        <v>0</v>
      </c>
      <c r="AD157" s="20"/>
      <c r="AE157" s="19">
        <f t="shared" si="1092"/>
        <v>0</v>
      </c>
      <c r="AF157" s="21">
        <v>0</v>
      </c>
      <c r="AG157" s="19">
        <f t="shared" si="1093"/>
        <v>0</v>
      </c>
      <c r="AH157" s="21">
        <v>0</v>
      </c>
      <c r="AI157" s="19">
        <f t="shared" si="1094"/>
        <v>0</v>
      </c>
      <c r="AJ157" s="21"/>
      <c r="AK157" s="19">
        <f t="shared" si="1095"/>
        <v>0</v>
      </c>
      <c r="AL157" s="21">
        <v>0</v>
      </c>
      <c r="AM157" s="19">
        <f t="shared" si="1096"/>
        <v>0</v>
      </c>
      <c r="AN157" s="21">
        <v>0</v>
      </c>
      <c r="AO157" s="19">
        <f t="shared" si="1097"/>
        <v>0</v>
      </c>
      <c r="AP157" s="21">
        <v>0</v>
      </c>
      <c r="AQ157" s="19">
        <f t="shared" si="1098"/>
        <v>0</v>
      </c>
      <c r="AR157" s="21">
        <v>0</v>
      </c>
      <c r="AS157" s="19">
        <f t="shared" si="1099"/>
        <v>0</v>
      </c>
      <c r="AT157" s="21">
        <v>0</v>
      </c>
      <c r="AU157" s="19">
        <f t="shared" si="1100"/>
        <v>0</v>
      </c>
      <c r="AV157" s="21">
        <v>0</v>
      </c>
      <c r="AW157" s="19">
        <f t="shared" si="1101"/>
        <v>0</v>
      </c>
      <c r="AX157" s="21">
        <v>0</v>
      </c>
      <c r="AY157" s="19">
        <f t="shared" si="1102"/>
        <v>0</v>
      </c>
      <c r="AZ157" s="21"/>
      <c r="BA157" s="19">
        <f t="shared" si="1103"/>
        <v>0</v>
      </c>
      <c r="BB157" s="21"/>
      <c r="BC157" s="19">
        <f t="shared" si="1104"/>
        <v>0</v>
      </c>
      <c r="BD157" s="21"/>
      <c r="BE157" s="19">
        <f t="shared" si="1105"/>
        <v>0</v>
      </c>
      <c r="BF157" s="21">
        <v>0</v>
      </c>
      <c r="BG157" s="19">
        <f t="shared" si="1106"/>
        <v>0</v>
      </c>
      <c r="BH157" s="21">
        <v>0</v>
      </c>
      <c r="BI157" s="19">
        <f t="shared" si="1107"/>
        <v>0</v>
      </c>
      <c r="BJ157" s="21"/>
      <c r="BK157" s="19">
        <f t="shared" si="1108"/>
        <v>0</v>
      </c>
      <c r="BL157" s="21"/>
      <c r="BM157" s="19">
        <f t="shared" si="1109"/>
        <v>0</v>
      </c>
      <c r="BN157" s="21"/>
      <c r="BO157" s="19">
        <f t="shared" si="1110"/>
        <v>0</v>
      </c>
      <c r="BP157" s="21"/>
      <c r="BQ157" s="19">
        <f t="shared" si="1111"/>
        <v>0</v>
      </c>
      <c r="BR157" s="21">
        <v>0</v>
      </c>
      <c r="BS157" s="19">
        <f t="shared" si="1112"/>
        <v>0</v>
      </c>
      <c r="BT157" s="21">
        <v>0</v>
      </c>
      <c r="BU157" s="19">
        <f t="shared" si="1113"/>
        <v>0</v>
      </c>
      <c r="BV157" s="21"/>
      <c r="BW157" s="19">
        <f t="shared" si="1114"/>
        <v>0</v>
      </c>
      <c r="BX157" s="19">
        <v>0</v>
      </c>
      <c r="BY157" s="21">
        <v>0</v>
      </c>
      <c r="BZ157" s="19">
        <f t="shared" si="1115"/>
        <v>0</v>
      </c>
      <c r="CA157" s="21"/>
      <c r="CB157" s="19">
        <f t="shared" si="1116"/>
        <v>0</v>
      </c>
      <c r="CC157" s="21"/>
      <c r="CD157" s="19">
        <f t="shared" si="1117"/>
        <v>0</v>
      </c>
      <c r="CE157" s="21">
        <v>3</v>
      </c>
      <c r="CF157" s="19">
        <f t="shared" si="1118"/>
        <v>27898.718400000002</v>
      </c>
      <c r="CG157" s="21">
        <v>0</v>
      </c>
      <c r="CH157" s="19">
        <f t="shared" si="1119"/>
        <v>0</v>
      </c>
      <c r="CI157" s="21"/>
      <c r="CJ157" s="19">
        <f t="shared" si="1120"/>
        <v>0</v>
      </c>
      <c r="CK157" s="21">
        <v>0</v>
      </c>
      <c r="CL157" s="19">
        <f t="shared" si="1121"/>
        <v>0</v>
      </c>
      <c r="CM157" s="21"/>
      <c r="CN157" s="19">
        <f t="shared" si="1122"/>
        <v>0</v>
      </c>
      <c r="CO157" s="21">
        <v>0</v>
      </c>
      <c r="CP157" s="19">
        <f t="shared" si="1123"/>
        <v>0</v>
      </c>
      <c r="CQ157" s="21">
        <v>0</v>
      </c>
      <c r="CR157" s="19">
        <f t="shared" si="1124"/>
        <v>0</v>
      </c>
      <c r="CS157" s="21">
        <v>0</v>
      </c>
      <c r="CT157" s="19">
        <f t="shared" si="1125"/>
        <v>0</v>
      </c>
      <c r="CU157" s="19"/>
      <c r="CV157" s="19"/>
      <c r="CW157" s="19"/>
      <c r="CX157" s="19"/>
      <c r="CY157" s="55">
        <f t="shared" si="1126"/>
        <v>3</v>
      </c>
      <c r="CZ157" s="55">
        <f t="shared" si="1126"/>
        <v>27898.718400000002</v>
      </c>
      <c r="DF157" s="33"/>
    </row>
    <row r="158" spans="1:110" ht="75" x14ac:dyDescent="0.25">
      <c r="A158" s="28"/>
      <c r="B158" s="28">
        <v>110</v>
      </c>
      <c r="C158" s="22" t="s">
        <v>265</v>
      </c>
      <c r="D158" s="16">
        <f t="shared" si="1035"/>
        <v>9860</v>
      </c>
      <c r="E158" s="16">
        <v>9959</v>
      </c>
      <c r="F158" s="17">
        <v>0.46</v>
      </c>
      <c r="G158" s="17"/>
      <c r="H158" s="29">
        <v>1</v>
      </c>
      <c r="I158" s="30"/>
      <c r="J158" s="16">
        <v>1.4</v>
      </c>
      <c r="K158" s="16">
        <v>1.68</v>
      </c>
      <c r="L158" s="16">
        <v>2.23</v>
      </c>
      <c r="M158" s="18">
        <v>2.57</v>
      </c>
      <c r="N158" s="21">
        <v>0</v>
      </c>
      <c r="O158" s="19">
        <f t="shared" si="1084"/>
        <v>0</v>
      </c>
      <c r="P158" s="21">
        <v>0</v>
      </c>
      <c r="Q158" s="19">
        <f t="shared" si="1085"/>
        <v>0</v>
      </c>
      <c r="R158" s="20"/>
      <c r="S158" s="19">
        <f t="shared" si="1086"/>
        <v>0</v>
      </c>
      <c r="T158" s="21">
        <v>0</v>
      </c>
      <c r="U158" s="19">
        <f t="shared" si="1087"/>
        <v>0</v>
      </c>
      <c r="V158" s="21">
        <v>0</v>
      </c>
      <c r="W158" s="19">
        <f t="shared" si="1088"/>
        <v>0</v>
      </c>
      <c r="X158" s="21">
        <v>0</v>
      </c>
      <c r="Y158" s="19">
        <f t="shared" si="1089"/>
        <v>0</v>
      </c>
      <c r="Z158" s="21"/>
      <c r="AA158" s="19">
        <f t="shared" si="1090"/>
        <v>0</v>
      </c>
      <c r="AB158" s="21">
        <v>0</v>
      </c>
      <c r="AC158" s="19">
        <f t="shared" si="1091"/>
        <v>0</v>
      </c>
      <c r="AD158" s="20"/>
      <c r="AE158" s="19">
        <f t="shared" si="1092"/>
        <v>0</v>
      </c>
      <c r="AF158" s="21">
        <v>0</v>
      </c>
      <c r="AG158" s="19">
        <f t="shared" si="1093"/>
        <v>0</v>
      </c>
      <c r="AH158" s="21">
        <v>0</v>
      </c>
      <c r="AI158" s="19">
        <f t="shared" si="1094"/>
        <v>0</v>
      </c>
      <c r="AJ158" s="21"/>
      <c r="AK158" s="19">
        <f t="shared" si="1095"/>
        <v>0</v>
      </c>
      <c r="AL158" s="21">
        <v>0</v>
      </c>
      <c r="AM158" s="19">
        <f t="shared" si="1096"/>
        <v>0</v>
      </c>
      <c r="AN158" s="21">
        <v>0</v>
      </c>
      <c r="AO158" s="19">
        <f t="shared" si="1097"/>
        <v>0</v>
      </c>
      <c r="AP158" s="21">
        <v>0</v>
      </c>
      <c r="AQ158" s="19">
        <f t="shared" si="1098"/>
        <v>0</v>
      </c>
      <c r="AR158" s="21">
        <v>0</v>
      </c>
      <c r="AS158" s="19">
        <f t="shared" si="1099"/>
        <v>0</v>
      </c>
      <c r="AT158" s="21">
        <v>0</v>
      </c>
      <c r="AU158" s="19">
        <f t="shared" si="1100"/>
        <v>0</v>
      </c>
      <c r="AV158" s="21"/>
      <c r="AW158" s="19">
        <f t="shared" si="1101"/>
        <v>0</v>
      </c>
      <c r="AX158" s="21">
        <v>0</v>
      </c>
      <c r="AY158" s="19">
        <f t="shared" si="1102"/>
        <v>0</v>
      </c>
      <c r="AZ158" s="21"/>
      <c r="BA158" s="19">
        <f t="shared" si="1103"/>
        <v>0</v>
      </c>
      <c r="BB158" s="21"/>
      <c r="BC158" s="19">
        <f t="shared" si="1104"/>
        <v>0</v>
      </c>
      <c r="BD158" s="21"/>
      <c r="BE158" s="19">
        <f t="shared" si="1105"/>
        <v>0</v>
      </c>
      <c r="BF158" s="21">
        <v>0</v>
      </c>
      <c r="BG158" s="19">
        <f t="shared" si="1106"/>
        <v>0</v>
      </c>
      <c r="BH158" s="21">
        <v>0</v>
      </c>
      <c r="BI158" s="19">
        <f t="shared" si="1107"/>
        <v>0</v>
      </c>
      <c r="BJ158" s="21"/>
      <c r="BK158" s="19">
        <f t="shared" si="1108"/>
        <v>0</v>
      </c>
      <c r="BL158" s="21"/>
      <c r="BM158" s="19">
        <f t="shared" si="1109"/>
        <v>0</v>
      </c>
      <c r="BN158" s="21"/>
      <c r="BO158" s="19">
        <f t="shared" si="1110"/>
        <v>0</v>
      </c>
      <c r="BP158" s="21"/>
      <c r="BQ158" s="19">
        <f t="shared" si="1111"/>
        <v>0</v>
      </c>
      <c r="BR158" s="21">
        <v>0</v>
      </c>
      <c r="BS158" s="19">
        <f t="shared" si="1112"/>
        <v>0</v>
      </c>
      <c r="BT158" s="21">
        <v>0</v>
      </c>
      <c r="BU158" s="19">
        <f t="shared" si="1113"/>
        <v>0</v>
      </c>
      <c r="BV158" s="31">
        <v>1</v>
      </c>
      <c r="BW158" s="19">
        <f t="shared" si="1114"/>
        <v>7638.9348000000009</v>
      </c>
      <c r="BX158" s="19">
        <v>0</v>
      </c>
      <c r="BY158" s="21">
        <v>0</v>
      </c>
      <c r="BZ158" s="19">
        <f t="shared" si="1115"/>
        <v>0</v>
      </c>
      <c r="CA158" s="21"/>
      <c r="CB158" s="19">
        <f t="shared" si="1116"/>
        <v>0</v>
      </c>
      <c r="CC158" s="31">
        <v>5</v>
      </c>
      <c r="CD158" s="19">
        <f t="shared" si="1117"/>
        <v>38194.673999999999</v>
      </c>
      <c r="CE158" s="21"/>
      <c r="CF158" s="19">
        <f t="shared" si="1118"/>
        <v>0</v>
      </c>
      <c r="CG158" s="21">
        <v>2</v>
      </c>
      <c r="CH158" s="19">
        <f t="shared" si="1119"/>
        <v>12731.558000000001</v>
      </c>
      <c r="CI158" s="21">
        <v>3</v>
      </c>
      <c r="CJ158" s="19">
        <f t="shared" si="1120"/>
        <v>19097.337</v>
      </c>
      <c r="CK158" s="21">
        <v>0</v>
      </c>
      <c r="CL158" s="19">
        <f t="shared" si="1121"/>
        <v>0</v>
      </c>
      <c r="CM158" s="21"/>
      <c r="CN158" s="19">
        <f t="shared" si="1122"/>
        <v>0</v>
      </c>
      <c r="CO158" s="21"/>
      <c r="CP158" s="19">
        <f t="shared" si="1123"/>
        <v>0</v>
      </c>
      <c r="CQ158" s="21"/>
      <c r="CR158" s="19">
        <f t="shared" si="1124"/>
        <v>0</v>
      </c>
      <c r="CS158" s="21"/>
      <c r="CT158" s="19">
        <f t="shared" si="1125"/>
        <v>0</v>
      </c>
      <c r="CU158" s="19"/>
      <c r="CV158" s="19"/>
      <c r="CW158" s="19"/>
      <c r="CX158" s="19"/>
      <c r="CY158" s="55">
        <f t="shared" si="1126"/>
        <v>11</v>
      </c>
      <c r="CZ158" s="55">
        <f t="shared" si="1126"/>
        <v>77662.503800000006</v>
      </c>
      <c r="DF158" s="33"/>
    </row>
    <row r="159" spans="1:110" ht="45" x14ac:dyDescent="0.25">
      <c r="A159" s="28"/>
      <c r="B159" s="28">
        <v>111</v>
      </c>
      <c r="C159" s="22" t="s">
        <v>266</v>
      </c>
      <c r="D159" s="16">
        <f t="shared" si="1035"/>
        <v>9860</v>
      </c>
      <c r="E159" s="16">
        <v>9959</v>
      </c>
      <c r="F159" s="17">
        <v>9.74</v>
      </c>
      <c r="G159" s="17"/>
      <c r="H159" s="29">
        <v>1</v>
      </c>
      <c r="I159" s="30"/>
      <c r="J159" s="16">
        <v>1.4</v>
      </c>
      <c r="K159" s="16">
        <v>1.68</v>
      </c>
      <c r="L159" s="16">
        <v>2.23</v>
      </c>
      <c r="M159" s="18">
        <v>2.57</v>
      </c>
      <c r="N159" s="27"/>
      <c r="O159" s="19">
        <f t="shared" si="1084"/>
        <v>0</v>
      </c>
      <c r="P159" s="27">
        <v>150</v>
      </c>
      <c r="Q159" s="19">
        <f t="shared" si="1085"/>
        <v>20218267.649999999</v>
      </c>
      <c r="R159" s="20"/>
      <c r="S159" s="19">
        <f t="shared" si="1086"/>
        <v>0</v>
      </c>
      <c r="T159" s="27"/>
      <c r="U159" s="19">
        <f t="shared" si="1087"/>
        <v>0</v>
      </c>
      <c r="V159" s="27"/>
      <c r="W159" s="19">
        <f t="shared" si="1088"/>
        <v>0</v>
      </c>
      <c r="X159" s="27"/>
      <c r="Y159" s="19">
        <f t="shared" si="1089"/>
        <v>0</v>
      </c>
      <c r="Z159" s="21"/>
      <c r="AA159" s="19">
        <f t="shared" si="1090"/>
        <v>0</v>
      </c>
      <c r="AB159" s="27"/>
      <c r="AC159" s="19">
        <f t="shared" si="1091"/>
        <v>0</v>
      </c>
      <c r="AD159" s="20"/>
      <c r="AE159" s="19">
        <f t="shared" si="1092"/>
        <v>0</v>
      </c>
      <c r="AF159" s="27"/>
      <c r="AG159" s="19">
        <f t="shared" si="1093"/>
        <v>0</v>
      </c>
      <c r="AH159" s="27"/>
      <c r="AI159" s="19">
        <f t="shared" si="1094"/>
        <v>0</v>
      </c>
      <c r="AJ159" s="27"/>
      <c r="AK159" s="19">
        <f t="shared" si="1095"/>
        <v>0</v>
      </c>
      <c r="AL159" s="27"/>
      <c r="AM159" s="19">
        <f t="shared" si="1096"/>
        <v>0</v>
      </c>
      <c r="AN159" s="27"/>
      <c r="AO159" s="19">
        <f t="shared" si="1097"/>
        <v>0</v>
      </c>
      <c r="AP159" s="27">
        <v>100</v>
      </c>
      <c r="AQ159" s="19">
        <f t="shared" si="1098"/>
        <v>16174614.120000001</v>
      </c>
      <c r="AR159" s="27"/>
      <c r="AS159" s="19">
        <f t="shared" si="1099"/>
        <v>0</v>
      </c>
      <c r="AT159" s="27"/>
      <c r="AU159" s="19">
        <f t="shared" si="1100"/>
        <v>0</v>
      </c>
      <c r="AV159" s="27"/>
      <c r="AW159" s="19">
        <f t="shared" si="1101"/>
        <v>0</v>
      </c>
      <c r="AX159" s="27"/>
      <c r="AY159" s="19">
        <f t="shared" si="1102"/>
        <v>0</v>
      </c>
      <c r="AZ159" s="27"/>
      <c r="BA159" s="19">
        <f t="shared" si="1103"/>
        <v>0</v>
      </c>
      <c r="BB159" s="27"/>
      <c r="BC159" s="19">
        <f t="shared" si="1104"/>
        <v>0</v>
      </c>
      <c r="BD159" s="27"/>
      <c r="BE159" s="19">
        <f t="shared" si="1105"/>
        <v>0</v>
      </c>
      <c r="BF159" s="27"/>
      <c r="BG159" s="19">
        <f t="shared" si="1106"/>
        <v>0</v>
      </c>
      <c r="BH159" s="27"/>
      <c r="BI159" s="19">
        <f t="shared" si="1107"/>
        <v>0</v>
      </c>
      <c r="BJ159" s="27"/>
      <c r="BK159" s="19">
        <f t="shared" si="1108"/>
        <v>0</v>
      </c>
      <c r="BL159" s="27"/>
      <c r="BM159" s="19">
        <f t="shared" si="1109"/>
        <v>0</v>
      </c>
      <c r="BN159" s="21"/>
      <c r="BO159" s="19">
        <f t="shared" si="1110"/>
        <v>0</v>
      </c>
      <c r="BP159" s="27"/>
      <c r="BQ159" s="19">
        <f t="shared" si="1111"/>
        <v>0</v>
      </c>
      <c r="BR159" s="27"/>
      <c r="BS159" s="19">
        <f t="shared" si="1112"/>
        <v>0</v>
      </c>
      <c r="BT159" s="27"/>
      <c r="BU159" s="19">
        <f t="shared" si="1113"/>
        <v>0</v>
      </c>
      <c r="BV159" s="27"/>
      <c r="BW159" s="19">
        <f t="shared" si="1114"/>
        <v>0</v>
      </c>
      <c r="BX159" s="23">
        <v>0</v>
      </c>
      <c r="BY159" s="27"/>
      <c r="BZ159" s="19">
        <f t="shared" si="1115"/>
        <v>0</v>
      </c>
      <c r="CA159" s="21"/>
      <c r="CB159" s="19">
        <f t="shared" si="1116"/>
        <v>0</v>
      </c>
      <c r="CC159" s="27"/>
      <c r="CD159" s="19">
        <f t="shared" si="1117"/>
        <v>0</v>
      </c>
      <c r="CE159" s="27"/>
      <c r="CF159" s="19">
        <f t="shared" si="1118"/>
        <v>0</v>
      </c>
      <c r="CG159" s="27"/>
      <c r="CH159" s="19">
        <f t="shared" si="1119"/>
        <v>0</v>
      </c>
      <c r="CI159" s="21"/>
      <c r="CJ159" s="19">
        <f t="shared" si="1120"/>
        <v>0</v>
      </c>
      <c r="CK159" s="27"/>
      <c r="CL159" s="19">
        <f t="shared" si="1121"/>
        <v>0</v>
      </c>
      <c r="CM159" s="21"/>
      <c r="CN159" s="19">
        <f t="shared" si="1122"/>
        <v>0</v>
      </c>
      <c r="CO159" s="27"/>
      <c r="CP159" s="19">
        <f t="shared" si="1123"/>
        <v>0</v>
      </c>
      <c r="CQ159" s="27"/>
      <c r="CR159" s="19">
        <f t="shared" si="1124"/>
        <v>0</v>
      </c>
      <c r="CS159" s="27"/>
      <c r="CT159" s="19">
        <f t="shared" si="1125"/>
        <v>0</v>
      </c>
      <c r="CU159" s="19"/>
      <c r="CV159" s="19"/>
      <c r="CW159" s="19"/>
      <c r="CX159" s="19"/>
      <c r="CY159" s="55">
        <f t="shared" si="1126"/>
        <v>250</v>
      </c>
      <c r="CZ159" s="55">
        <f t="shared" si="1126"/>
        <v>36392881.769999996</v>
      </c>
      <c r="DF159" s="33"/>
    </row>
    <row r="160" spans="1:110" ht="30" x14ac:dyDescent="0.25">
      <c r="A160" s="28"/>
      <c r="B160" s="28">
        <v>112</v>
      </c>
      <c r="C160" s="22" t="s">
        <v>267</v>
      </c>
      <c r="D160" s="16">
        <f>D159</f>
        <v>9860</v>
      </c>
      <c r="E160" s="16">
        <v>9959</v>
      </c>
      <c r="F160" s="26">
        <v>7.4</v>
      </c>
      <c r="G160" s="26"/>
      <c r="H160" s="29">
        <v>1</v>
      </c>
      <c r="I160" s="30"/>
      <c r="J160" s="16">
        <v>1.4</v>
      </c>
      <c r="K160" s="16">
        <v>1.68</v>
      </c>
      <c r="L160" s="16">
        <v>2.23</v>
      </c>
      <c r="M160" s="18">
        <v>2.57</v>
      </c>
      <c r="N160" s="27"/>
      <c r="O160" s="19">
        <f t="shared" si="1084"/>
        <v>0</v>
      </c>
      <c r="P160" s="27"/>
      <c r="Q160" s="19">
        <f t="shared" si="1085"/>
        <v>0</v>
      </c>
      <c r="R160" s="20"/>
      <c r="S160" s="19">
        <f t="shared" si="1086"/>
        <v>0</v>
      </c>
      <c r="T160" s="27"/>
      <c r="U160" s="19">
        <f t="shared" si="1087"/>
        <v>0</v>
      </c>
      <c r="V160" s="27"/>
      <c r="W160" s="19">
        <f t="shared" si="1088"/>
        <v>0</v>
      </c>
      <c r="X160" s="27"/>
      <c r="Y160" s="19">
        <f t="shared" si="1089"/>
        <v>0</v>
      </c>
      <c r="Z160" s="21"/>
      <c r="AA160" s="19">
        <f t="shared" si="1090"/>
        <v>0</v>
      </c>
      <c r="AB160" s="27"/>
      <c r="AC160" s="19">
        <f t="shared" si="1091"/>
        <v>0</v>
      </c>
      <c r="AD160" s="20"/>
      <c r="AE160" s="19">
        <f t="shared" si="1092"/>
        <v>0</v>
      </c>
      <c r="AF160" s="27"/>
      <c r="AG160" s="19">
        <f t="shared" si="1093"/>
        <v>0</v>
      </c>
      <c r="AH160" s="27"/>
      <c r="AI160" s="19">
        <f t="shared" si="1094"/>
        <v>0</v>
      </c>
      <c r="AJ160" s="27"/>
      <c r="AK160" s="19">
        <f t="shared" si="1095"/>
        <v>0</v>
      </c>
      <c r="AL160" s="27"/>
      <c r="AM160" s="19">
        <f t="shared" si="1096"/>
        <v>0</v>
      </c>
      <c r="AN160" s="27"/>
      <c r="AO160" s="19">
        <f t="shared" si="1097"/>
        <v>0</v>
      </c>
      <c r="AP160" s="27"/>
      <c r="AQ160" s="19">
        <f t="shared" si="1098"/>
        <v>0</v>
      </c>
      <c r="AR160" s="27"/>
      <c r="AS160" s="19">
        <f t="shared" si="1099"/>
        <v>0</v>
      </c>
      <c r="AT160" s="27"/>
      <c r="AU160" s="19">
        <f t="shared" si="1100"/>
        <v>0</v>
      </c>
      <c r="AV160" s="27"/>
      <c r="AW160" s="19">
        <f t="shared" si="1101"/>
        <v>0</v>
      </c>
      <c r="AX160" s="27"/>
      <c r="AY160" s="19">
        <f t="shared" si="1102"/>
        <v>0</v>
      </c>
      <c r="AZ160" s="27"/>
      <c r="BA160" s="19">
        <f t="shared" si="1103"/>
        <v>0</v>
      </c>
      <c r="BB160" s="27"/>
      <c r="BC160" s="19">
        <f t="shared" si="1104"/>
        <v>0</v>
      </c>
      <c r="BD160" s="27"/>
      <c r="BE160" s="19">
        <f t="shared" si="1105"/>
        <v>0</v>
      </c>
      <c r="BF160" s="27"/>
      <c r="BG160" s="19">
        <f t="shared" si="1106"/>
        <v>0</v>
      </c>
      <c r="BH160" s="27"/>
      <c r="BI160" s="19">
        <f t="shared" si="1107"/>
        <v>0</v>
      </c>
      <c r="BJ160" s="27"/>
      <c r="BK160" s="19">
        <f t="shared" si="1108"/>
        <v>0</v>
      </c>
      <c r="BL160" s="27"/>
      <c r="BM160" s="19">
        <f t="shared" si="1109"/>
        <v>0</v>
      </c>
      <c r="BN160" s="21"/>
      <c r="BO160" s="19">
        <f t="shared" si="1110"/>
        <v>0</v>
      </c>
      <c r="BP160" s="27"/>
      <c r="BQ160" s="19">
        <f t="shared" si="1111"/>
        <v>0</v>
      </c>
      <c r="BR160" s="27"/>
      <c r="BS160" s="19">
        <f t="shared" si="1112"/>
        <v>0</v>
      </c>
      <c r="BT160" s="27"/>
      <c r="BU160" s="19">
        <f t="shared" si="1113"/>
        <v>0</v>
      </c>
      <c r="BV160" s="27"/>
      <c r="BW160" s="19">
        <f t="shared" si="1114"/>
        <v>0</v>
      </c>
      <c r="BX160" s="23">
        <v>0</v>
      </c>
      <c r="BY160" s="27"/>
      <c r="BZ160" s="19">
        <f t="shared" si="1115"/>
        <v>0</v>
      </c>
      <c r="CA160" s="21"/>
      <c r="CB160" s="19">
        <f t="shared" si="1116"/>
        <v>0</v>
      </c>
      <c r="CC160" s="27"/>
      <c r="CD160" s="19">
        <f t="shared" si="1117"/>
        <v>0</v>
      </c>
      <c r="CE160" s="27"/>
      <c r="CF160" s="19">
        <f t="shared" si="1118"/>
        <v>0</v>
      </c>
      <c r="CG160" s="27"/>
      <c r="CH160" s="19">
        <f t="shared" si="1119"/>
        <v>0</v>
      </c>
      <c r="CI160" s="21"/>
      <c r="CJ160" s="19">
        <f t="shared" si="1120"/>
        <v>0</v>
      </c>
      <c r="CK160" s="27"/>
      <c r="CL160" s="19">
        <f t="shared" si="1121"/>
        <v>0</v>
      </c>
      <c r="CM160" s="21"/>
      <c r="CN160" s="19">
        <f t="shared" si="1122"/>
        <v>0</v>
      </c>
      <c r="CO160" s="27"/>
      <c r="CP160" s="19">
        <f t="shared" si="1123"/>
        <v>0</v>
      </c>
      <c r="CQ160" s="27"/>
      <c r="CR160" s="19">
        <f t="shared" si="1124"/>
        <v>0</v>
      </c>
      <c r="CS160" s="27"/>
      <c r="CT160" s="19">
        <f t="shared" si="1125"/>
        <v>0</v>
      </c>
      <c r="CU160" s="19"/>
      <c r="CV160" s="19"/>
      <c r="CW160" s="19"/>
      <c r="CX160" s="19"/>
      <c r="CY160" s="55">
        <f t="shared" si="1126"/>
        <v>0</v>
      </c>
      <c r="CZ160" s="55">
        <f t="shared" si="1126"/>
        <v>0</v>
      </c>
      <c r="DF160" s="33"/>
    </row>
    <row r="161" spans="1:110" x14ac:dyDescent="0.25">
      <c r="A161" s="71">
        <v>37</v>
      </c>
      <c r="B161" s="71"/>
      <c r="C161" s="79" t="s">
        <v>268</v>
      </c>
      <c r="D161" s="81"/>
      <c r="E161" s="81">
        <v>9959</v>
      </c>
      <c r="F161" s="80">
        <v>0.75</v>
      </c>
      <c r="G161" s="80"/>
      <c r="H161" s="87"/>
      <c r="I161" s="88"/>
      <c r="J161" s="81"/>
      <c r="K161" s="81"/>
      <c r="L161" s="81"/>
      <c r="M161" s="85">
        <v>2.57</v>
      </c>
      <c r="N161" s="89">
        <f t="shared" ref="N161:BY161" si="1127">SUM(N162:N169)</f>
        <v>0</v>
      </c>
      <c r="O161" s="89">
        <f t="shared" si="1127"/>
        <v>0</v>
      </c>
      <c r="P161" s="89">
        <f t="shared" si="1127"/>
        <v>0</v>
      </c>
      <c r="Q161" s="89">
        <f t="shared" si="1127"/>
        <v>0</v>
      </c>
      <c r="R161" s="89">
        <f t="shared" si="1127"/>
        <v>0</v>
      </c>
      <c r="S161" s="89">
        <f t="shared" si="1127"/>
        <v>0</v>
      </c>
      <c r="T161" s="89">
        <f t="shared" si="1127"/>
        <v>0</v>
      </c>
      <c r="U161" s="89">
        <f t="shared" si="1127"/>
        <v>0</v>
      </c>
      <c r="V161" s="89">
        <f t="shared" si="1127"/>
        <v>0</v>
      </c>
      <c r="W161" s="89">
        <f t="shared" si="1127"/>
        <v>0</v>
      </c>
      <c r="X161" s="89">
        <f t="shared" si="1127"/>
        <v>0</v>
      </c>
      <c r="Y161" s="89">
        <f t="shared" si="1127"/>
        <v>0</v>
      </c>
      <c r="Z161" s="89">
        <f t="shared" si="1127"/>
        <v>0</v>
      </c>
      <c r="AA161" s="89">
        <f t="shared" si="1127"/>
        <v>0</v>
      </c>
      <c r="AB161" s="89">
        <f t="shared" si="1127"/>
        <v>0</v>
      </c>
      <c r="AC161" s="89">
        <f t="shared" si="1127"/>
        <v>0</v>
      </c>
      <c r="AD161" s="89">
        <f t="shared" si="1127"/>
        <v>0</v>
      </c>
      <c r="AE161" s="89">
        <f t="shared" si="1127"/>
        <v>0</v>
      </c>
      <c r="AF161" s="89">
        <f t="shared" si="1127"/>
        <v>0</v>
      </c>
      <c r="AG161" s="89">
        <f t="shared" si="1127"/>
        <v>0</v>
      </c>
      <c r="AH161" s="89">
        <f t="shared" si="1127"/>
        <v>0</v>
      </c>
      <c r="AI161" s="89">
        <f t="shared" si="1127"/>
        <v>0</v>
      </c>
      <c r="AJ161" s="89">
        <f t="shared" si="1127"/>
        <v>360</v>
      </c>
      <c r="AK161" s="89">
        <f t="shared" si="1127"/>
        <v>6062038.0765000004</v>
      </c>
      <c r="AL161" s="89">
        <f t="shared" si="1127"/>
        <v>0</v>
      </c>
      <c r="AM161" s="89">
        <f t="shared" si="1127"/>
        <v>0</v>
      </c>
      <c r="AN161" s="89">
        <f t="shared" si="1127"/>
        <v>0</v>
      </c>
      <c r="AO161" s="89">
        <f t="shared" si="1127"/>
        <v>0</v>
      </c>
      <c r="AP161" s="89">
        <f t="shared" si="1127"/>
        <v>0</v>
      </c>
      <c r="AQ161" s="89">
        <f t="shared" si="1127"/>
        <v>0</v>
      </c>
      <c r="AR161" s="89">
        <f t="shared" si="1127"/>
        <v>0</v>
      </c>
      <c r="AS161" s="89">
        <f t="shared" si="1127"/>
        <v>0</v>
      </c>
      <c r="AT161" s="89">
        <f t="shared" si="1127"/>
        <v>0</v>
      </c>
      <c r="AU161" s="89">
        <f t="shared" si="1127"/>
        <v>0</v>
      </c>
      <c r="AV161" s="89">
        <f t="shared" si="1127"/>
        <v>0</v>
      </c>
      <c r="AW161" s="89">
        <f t="shared" si="1127"/>
        <v>0</v>
      </c>
      <c r="AX161" s="89">
        <f t="shared" si="1127"/>
        <v>0</v>
      </c>
      <c r="AY161" s="89">
        <f t="shared" si="1127"/>
        <v>0</v>
      </c>
      <c r="AZ161" s="89">
        <f t="shared" si="1127"/>
        <v>0</v>
      </c>
      <c r="BA161" s="89">
        <f t="shared" si="1127"/>
        <v>0</v>
      </c>
      <c r="BB161" s="89">
        <f t="shared" si="1127"/>
        <v>0</v>
      </c>
      <c r="BC161" s="89">
        <f t="shared" si="1127"/>
        <v>0</v>
      </c>
      <c r="BD161" s="89">
        <f t="shared" si="1127"/>
        <v>0</v>
      </c>
      <c r="BE161" s="89">
        <f t="shared" si="1127"/>
        <v>0</v>
      </c>
      <c r="BF161" s="89">
        <f t="shared" si="1127"/>
        <v>0</v>
      </c>
      <c r="BG161" s="89">
        <f t="shared" si="1127"/>
        <v>0</v>
      </c>
      <c r="BH161" s="89">
        <f t="shared" si="1127"/>
        <v>0</v>
      </c>
      <c r="BI161" s="89">
        <f t="shared" si="1127"/>
        <v>0</v>
      </c>
      <c r="BJ161" s="89">
        <f t="shared" si="1127"/>
        <v>0</v>
      </c>
      <c r="BK161" s="89">
        <f t="shared" si="1127"/>
        <v>0</v>
      </c>
      <c r="BL161" s="89">
        <f t="shared" si="1127"/>
        <v>0</v>
      </c>
      <c r="BM161" s="89">
        <f t="shared" si="1127"/>
        <v>0</v>
      </c>
      <c r="BN161" s="89">
        <f t="shared" si="1127"/>
        <v>0</v>
      </c>
      <c r="BO161" s="89">
        <f t="shared" si="1127"/>
        <v>0</v>
      </c>
      <c r="BP161" s="89">
        <f t="shared" si="1127"/>
        <v>0</v>
      </c>
      <c r="BQ161" s="89">
        <f t="shared" si="1127"/>
        <v>0</v>
      </c>
      <c r="BR161" s="89">
        <f t="shared" si="1127"/>
        <v>0</v>
      </c>
      <c r="BS161" s="89">
        <f t="shared" si="1127"/>
        <v>0</v>
      </c>
      <c r="BT161" s="89">
        <f t="shared" si="1127"/>
        <v>0</v>
      </c>
      <c r="BU161" s="89">
        <f t="shared" si="1127"/>
        <v>0</v>
      </c>
      <c r="BV161" s="89">
        <f t="shared" si="1127"/>
        <v>0</v>
      </c>
      <c r="BW161" s="89">
        <f t="shared" si="1127"/>
        <v>0</v>
      </c>
      <c r="BX161" s="50">
        <v>0</v>
      </c>
      <c r="BY161" s="89">
        <f t="shared" si="1127"/>
        <v>0</v>
      </c>
      <c r="BZ161" s="89">
        <f t="shared" ref="BZ161:CZ161" si="1128">SUM(BZ162:BZ169)</f>
        <v>0</v>
      </c>
      <c r="CA161" s="89">
        <f t="shared" si="1128"/>
        <v>0</v>
      </c>
      <c r="CB161" s="89">
        <f t="shared" si="1128"/>
        <v>0</v>
      </c>
      <c r="CC161" s="89">
        <f t="shared" si="1128"/>
        <v>0</v>
      </c>
      <c r="CD161" s="89">
        <f t="shared" si="1128"/>
        <v>0</v>
      </c>
      <c r="CE161" s="89">
        <f t="shared" si="1128"/>
        <v>0</v>
      </c>
      <c r="CF161" s="89">
        <f t="shared" si="1128"/>
        <v>0</v>
      </c>
      <c r="CG161" s="89">
        <f t="shared" si="1128"/>
        <v>0</v>
      </c>
      <c r="CH161" s="89">
        <f t="shared" si="1128"/>
        <v>0</v>
      </c>
      <c r="CI161" s="89">
        <f t="shared" si="1128"/>
        <v>0</v>
      </c>
      <c r="CJ161" s="89">
        <f t="shared" si="1128"/>
        <v>0</v>
      </c>
      <c r="CK161" s="89">
        <f t="shared" si="1128"/>
        <v>0</v>
      </c>
      <c r="CL161" s="89">
        <f t="shared" si="1128"/>
        <v>0</v>
      </c>
      <c r="CM161" s="89">
        <f t="shared" si="1128"/>
        <v>0</v>
      </c>
      <c r="CN161" s="89">
        <f t="shared" si="1128"/>
        <v>0</v>
      </c>
      <c r="CO161" s="89">
        <f t="shared" si="1128"/>
        <v>0</v>
      </c>
      <c r="CP161" s="89">
        <f t="shared" si="1128"/>
        <v>0</v>
      </c>
      <c r="CQ161" s="89">
        <f t="shared" si="1128"/>
        <v>0</v>
      </c>
      <c r="CR161" s="89">
        <f t="shared" si="1128"/>
        <v>0</v>
      </c>
      <c r="CS161" s="89">
        <f t="shared" si="1128"/>
        <v>0</v>
      </c>
      <c r="CT161" s="89">
        <f t="shared" si="1128"/>
        <v>0</v>
      </c>
      <c r="CU161" s="89"/>
      <c r="CV161" s="89"/>
      <c r="CW161" s="89"/>
      <c r="CX161" s="89"/>
      <c r="CY161" s="89">
        <f t="shared" si="1128"/>
        <v>360</v>
      </c>
      <c r="CZ161" s="89">
        <f t="shared" si="1128"/>
        <v>6062038.0765000004</v>
      </c>
      <c r="DF161" s="33"/>
    </row>
    <row r="162" spans="1:110" x14ac:dyDescent="0.25">
      <c r="A162" s="28"/>
      <c r="B162" s="28">
        <v>113</v>
      </c>
      <c r="C162" s="22" t="s">
        <v>269</v>
      </c>
      <c r="D162" s="16">
        <f>D160</f>
        <v>9860</v>
      </c>
      <c r="E162" s="16">
        <v>9959</v>
      </c>
      <c r="F162" s="17">
        <v>3</v>
      </c>
      <c r="G162" s="17"/>
      <c r="H162" s="29">
        <v>1</v>
      </c>
      <c r="I162" s="30"/>
      <c r="J162" s="16">
        <v>1.4</v>
      </c>
      <c r="K162" s="16">
        <v>1.68</v>
      </c>
      <c r="L162" s="16">
        <v>2.23</v>
      </c>
      <c r="M162" s="18">
        <v>2.57</v>
      </c>
      <c r="N162" s="21"/>
      <c r="O162" s="19">
        <f t="shared" ref="O162:O165" si="1129">SUM(N162/12*9*$D162*$F162*$H162*$J162*O$10)+SUM(N162/12*3*$E162*$F162*$H162*$J162*O$10)</f>
        <v>0</v>
      </c>
      <c r="P162" s="21"/>
      <c r="Q162" s="19">
        <f t="shared" ref="Q162:Q165" si="1130">SUM(P162/12*9*$D162*$F162*$H162*$J162*Q$10)+SUM(P162/12*3*$E162*$F162*$H162*$J162*Q$10)</f>
        <v>0</v>
      </c>
      <c r="R162" s="20"/>
      <c r="S162" s="19">
        <f t="shared" ref="S162:S165" si="1131">SUM(R162/12*9*$D162*$F162*$H162*$J162*S$10)+SUM(R162/12*3*$E162*$F162*$H162*$J162*S$10)</f>
        <v>0</v>
      </c>
      <c r="T162" s="21"/>
      <c r="U162" s="19">
        <f t="shared" ref="U162:U165" si="1132">SUM(T162/12*9*$D162*$F162*$H162*$J162*U$10)+SUM(T162/12*3*$E162*$F162*$H162*$J162*U$10)</f>
        <v>0</v>
      </c>
      <c r="V162" s="21"/>
      <c r="W162" s="19">
        <f t="shared" ref="W162:W165" si="1133">SUM(V162/12*9*$D162*$F162*$H162*$J162*W$10)+SUM(V162/12*3*$E162*$F162*$H162*$J162*W$10)</f>
        <v>0</v>
      </c>
      <c r="X162" s="21"/>
      <c r="Y162" s="19">
        <f t="shared" ref="Y162:Y165" si="1134">SUM(X162/12*9*$D162*$F162*$H162*$J162*Y$10)+SUM(X162/12*3*$E162*$F162*$H162*$J162*Y$10)</f>
        <v>0</v>
      </c>
      <c r="Z162" s="21"/>
      <c r="AA162" s="19">
        <f t="shared" ref="AA162:AA165" si="1135">SUM(Z162/12*9*$D162*$F162*$H162*$J162*AA$10)+SUM(Z162/12*3*$E162*$F162*$H162*$J162*AA$10)</f>
        <v>0</v>
      </c>
      <c r="AB162" s="21"/>
      <c r="AC162" s="19">
        <f t="shared" ref="AC162:AC165" si="1136">SUM(AB162/12*9*$D162*$F162*$H162*$J162*AC$10)+SUM(AB162/12*3*$E162*$F162*$H162*$J162*AC$10)</f>
        <v>0</v>
      </c>
      <c r="AD162" s="20"/>
      <c r="AE162" s="19">
        <f t="shared" ref="AE162:AE165" si="1137">SUM(AD162/12*9*$D162*$F162*$H162*$J162*AE$10)+SUM(AD162/12*3*$E162*$F162*$H162*$J162*AE$10)</f>
        <v>0</v>
      </c>
      <c r="AF162" s="21"/>
      <c r="AG162" s="19">
        <f t="shared" ref="AG162:AG165" si="1138">SUM(AF162/12*9*$D162*$F162*$H162*$J162*AG$10)+SUM(AF162/12*3*$E162*$F162*$H162*$J162*AG$10)</f>
        <v>0</v>
      </c>
      <c r="AH162" s="21"/>
      <c r="AI162" s="19">
        <f t="shared" ref="AI162:AI165" si="1139">SUM(AH162/12*9*$D162*$F162*$H162*$J162*AI$10)+SUM(AH162/12*3*$E162*$F162*$H162*$J162*AI$10)</f>
        <v>0</v>
      </c>
      <c r="AJ162" s="21"/>
      <c r="AK162" s="19">
        <f t="shared" ref="AK162:AK165" si="1140">SUM(AJ162/12*9*$D162*$F162*$H162*$J162*AK$10)+SUM(AJ162/12*3*$E162*$F162*$H162*$J162*AK$10)</f>
        <v>0</v>
      </c>
      <c r="AL162" s="21"/>
      <c r="AM162" s="19">
        <f t="shared" ref="AM162:AM165" si="1141">SUM(AL162/12*9*$D162*$F162*$H162*$K162*AM$10)+SUM(AL162/12*3*$E162*$F162*$H162*$K162*AM$10)</f>
        <v>0</v>
      </c>
      <c r="AN162" s="21"/>
      <c r="AO162" s="19">
        <f t="shared" ref="AO162:AO165" si="1142">SUM(AN162/12*9*$D162*$F162*$H162*$K162*AO$10)+SUM(AN162/12*3*$E162*$F162*$H162*$K162*AO$10)</f>
        <v>0</v>
      </c>
      <c r="AP162" s="21"/>
      <c r="AQ162" s="19">
        <f t="shared" ref="AQ162:AQ165" si="1143">SUM(AP162/12*9*$D162*$F162*$H162*$K162*AQ$10)+SUM(AP162/12*3*$E162*$F162*$H162*$K162*AQ$10)</f>
        <v>0</v>
      </c>
      <c r="AR162" s="21"/>
      <c r="AS162" s="19">
        <f t="shared" ref="AS162:AS165" si="1144">SUM(AR162/12*9*$D162*$F162*$H162*$K162*AS$10)+SUM(AR162/12*3*$E162*$F162*$H162*$K162*AS$10)</f>
        <v>0</v>
      </c>
      <c r="AT162" s="21"/>
      <c r="AU162" s="19">
        <f t="shared" ref="AU162:AU165" si="1145">SUM(AT162/12*9*$D162*$F162*$H162*$K162*AU$10)+SUM(AT162/12*3*$E162*$F162*$H162*$K162*AU$10)</f>
        <v>0</v>
      </c>
      <c r="AV162" s="21"/>
      <c r="AW162" s="19">
        <f t="shared" ref="AW162:AW165" si="1146">SUM(AV162/12*9*$D162*$F162*$H162*$K162*AW$10)+SUM(AV162/12*3*$E162*$F162*$H162*$K162*AW$10)</f>
        <v>0</v>
      </c>
      <c r="AX162" s="21"/>
      <c r="AY162" s="19">
        <f t="shared" ref="AY162:AY165" si="1147">SUM(AX162/12*9*$D162*$F162*$H162*$K162*AY$10)+SUM(AX162/12*3*$E162*$F162*$H162*$K162*AY$10)</f>
        <v>0</v>
      </c>
      <c r="AZ162" s="21"/>
      <c r="BA162" s="19">
        <f t="shared" ref="BA162:BA165" si="1148">SUM(AZ162/12*9*$D162*$F162*$H162*$J162*BA$10)+SUM(AZ162/12*3*$E162*$F162*$H162*$J162*BA$10)</f>
        <v>0</v>
      </c>
      <c r="BB162" s="21"/>
      <c r="BC162" s="19">
        <f t="shared" ref="BC162:BC165" si="1149">SUM(BB162/12*9*$D162*$F162*$H162*$J162*BC$10)+SUM(BB162/12*3*$E162*$F162*$H162*$J162*BC$10)</f>
        <v>0</v>
      </c>
      <c r="BD162" s="21"/>
      <c r="BE162" s="19">
        <f t="shared" ref="BE162:BE165" si="1150">SUM(BD162/12*9*$D162*$F162*$H162*$J162*BE$10)+SUM(BD162/12*3*$E162*$F162*$H162*$J162*BE$10)</f>
        <v>0</v>
      </c>
      <c r="BF162" s="21"/>
      <c r="BG162" s="19">
        <f t="shared" ref="BG162:BG165" si="1151">SUM(BF162/12*9*$D162*$F162*$H162*$J162*BG$10)+SUM(BF162/12*3*$E162*$F162*$H162*$J162*BG$10)</f>
        <v>0</v>
      </c>
      <c r="BH162" s="21"/>
      <c r="BI162" s="19">
        <f t="shared" ref="BI162:BI165" si="1152">SUM(BH162/12*9*$D162*$F162*$H162*$J162*BI$10)+SUM(BH162/12*3*$E162*$F162*$H162*$J162*BI$10)</f>
        <v>0</v>
      </c>
      <c r="BJ162" s="21"/>
      <c r="BK162" s="19">
        <f t="shared" ref="BK162:BK165" si="1153">SUM(BJ162/12*9*$D162*$F162*$H162*$K162*BK$10)+SUM(BJ162/12*3*$E162*$F162*$H162*$K162*BK$10)</f>
        <v>0</v>
      </c>
      <c r="BL162" s="21"/>
      <c r="BM162" s="19">
        <f t="shared" ref="BM162:BM165" si="1154">SUM(BL162/12*9*$D162*$F162*$H162*$K162*BM$10)+SUM(BL162/12*3*$E162*$F162*$H162*$K162*BM$10)</f>
        <v>0</v>
      </c>
      <c r="BN162" s="21"/>
      <c r="BO162" s="19">
        <f t="shared" ref="BO162:BO165" si="1155">SUM(BN162/12*9*$D162*$F162*$H162*$J162*BO$10)+SUM(BN162/12*3*$E162*$F162*$H162*$J162*BO$10)</f>
        <v>0</v>
      </c>
      <c r="BP162" s="21"/>
      <c r="BQ162" s="19">
        <f t="shared" ref="BQ162:BQ165" si="1156">SUM(BP162/12*9*$D162*$F162*$H162*$K162*BQ$10)+SUM(BP162/12*3*$E162*$F162*$H162*$K162*BQ$10)</f>
        <v>0</v>
      </c>
      <c r="BR162" s="21"/>
      <c r="BS162" s="19">
        <f t="shared" ref="BS162:BS165" si="1157">SUM(BR162/12*9*$D162*$F162*$H162*$J162*BS$10)+SUM(BR162/12*3*$E162*$F162*$H162*$J162*BS$10)</f>
        <v>0</v>
      </c>
      <c r="BT162" s="21"/>
      <c r="BU162" s="19">
        <f t="shared" ref="BU162:BU165" si="1158">SUM(BT162/12*9*$D162*$F162*$H162*$J162*BU$10)+SUM(BT162/12*3*$E162*$F162*$H162*$J162*BU$10)</f>
        <v>0</v>
      </c>
      <c r="BV162" s="21"/>
      <c r="BW162" s="19">
        <f t="shared" ref="BW162:BW165" si="1159">SUM(BV162/12*9*$D162*$F162*$H162*$K162*BW$10)+SUM(BV162/12*3*$E162*$F162*$H162*$K162*BW$10)</f>
        <v>0</v>
      </c>
      <c r="BX162" s="19">
        <v>0</v>
      </c>
      <c r="BY162" s="21"/>
      <c r="BZ162" s="19">
        <f t="shared" ref="BZ162:BZ165" si="1160">SUM(BY162/12*9*$D162*$F162*$H162*$K162*BZ$10)+SUM(BY162/12*3*$E162*$F162*$H162*$K162*BZ$10)</f>
        <v>0</v>
      </c>
      <c r="CA162" s="21"/>
      <c r="CB162" s="19">
        <f t="shared" ref="CB162:CB165" si="1161">SUM(CA162/12*9*$D162*$F162*$H162*$K162*CB$10)+SUM(CA162/12*3*$E162*$F162*$H162*$K162*CB$10)</f>
        <v>0</v>
      </c>
      <c r="CC162" s="21"/>
      <c r="CD162" s="19">
        <f t="shared" ref="CD162:CD165" si="1162">SUM(CC162/12*9*$D162*$F162*$H162*$K162*CD$10)+SUM(CC162/12*3*$E162*$F162*$H162*$K162*CD$10)</f>
        <v>0</v>
      </c>
      <c r="CE162" s="21"/>
      <c r="CF162" s="19">
        <f t="shared" ref="CF162:CF165" si="1163">SUM(CE162/12*9*$D162*$F162*$H162*$K162*CF$10)+SUM(CE162/12*3*$E162*$F162*$H162*$K162*CF$10)</f>
        <v>0</v>
      </c>
      <c r="CG162" s="21"/>
      <c r="CH162" s="19">
        <f t="shared" ref="CH162:CH165" si="1164">SUM(CG162/12*9*$D162*$F162*$H162*$J162*CH$10)+SUM(CG162/12*3*$E162*$F162*$H162*$J162*CH$10)</f>
        <v>0</v>
      </c>
      <c r="CI162" s="21"/>
      <c r="CJ162" s="19">
        <f t="shared" ref="CJ162:CJ165" si="1165">SUM(CI162/12*9*$D162*$F162*$H162*$J162*CJ$10)+SUM(CI162/12*3*$E162*$F162*$H162*$J162*CJ$10)</f>
        <v>0</v>
      </c>
      <c r="CK162" s="21"/>
      <c r="CL162" s="19">
        <f t="shared" ref="CL162:CL165" si="1166">SUM(CK162/12*9*$D162*$F162*$H162*$J162*CL$10)+SUM(CK162/12*3*$E162*$F162*$H162*$J162*CL$10)</f>
        <v>0</v>
      </c>
      <c r="CM162" s="21"/>
      <c r="CN162" s="19">
        <f t="shared" ref="CN162:CN165" si="1167">SUM(CM162/12*9*$D162*$F162*$H162*$K162*CN$10)+SUM(CM162/12*3*$E162*$F162*$H162*$K162*CN$10)</f>
        <v>0</v>
      </c>
      <c r="CO162" s="21"/>
      <c r="CP162" s="19">
        <f t="shared" ref="CP162:CP165" si="1168">SUM(CO162/12*9*$D162*$F162*$H162*$K162*CP$10)+SUM(CO162/12*3*$E162*$F162*$H162*$K162*CP$10)</f>
        <v>0</v>
      </c>
      <c r="CQ162" s="21"/>
      <c r="CR162" s="19">
        <f t="shared" ref="CR162:CR165" si="1169">SUM(CQ162/12*9*$D162*$F162*$H162*$M162*CR$10)+SUM(CQ162/12*3*$E162*$F162*$H162*$M162*CR$10)</f>
        <v>0</v>
      </c>
      <c r="CS162" s="21"/>
      <c r="CT162" s="19">
        <f t="shared" ref="CT162:CT165" si="1170">SUM(CS162/12*9*$D162*$F162*$H162*$L162*CT$10)+SUM(CS162/12*3*$E162*$F162*$H162*$L162*CT$10)</f>
        <v>0</v>
      </c>
      <c r="CU162" s="19"/>
      <c r="CV162" s="19"/>
      <c r="CW162" s="19"/>
      <c r="CX162" s="19"/>
      <c r="CY162" s="55">
        <f t="shared" ref="CY162:CZ169" si="1171">SUM(AD162,R162,T162,AB162,N162,V162,P162,BF162,BT162,CG162,CK162,BH162,CI162,AF162,AZ162,BB162,AH162,BD162,BR162,AJ162,X162,CO162,BJ162,CM162,BL162,BY162,CC162,BV162,CA162,AL162,AN162,AP162,AR162,AT162,AX162,AV162,BP162,CS162,CQ162,CE162,Z162,BN162)</f>
        <v>0</v>
      </c>
      <c r="CZ162" s="55">
        <f t="shared" si="1171"/>
        <v>0</v>
      </c>
      <c r="DF162" s="33"/>
    </row>
    <row r="163" spans="1:110" x14ac:dyDescent="0.25">
      <c r="A163" s="28"/>
      <c r="B163" s="28">
        <v>114</v>
      </c>
      <c r="C163" s="22" t="s">
        <v>270</v>
      </c>
      <c r="D163" s="16">
        <f>D162</f>
        <v>9860</v>
      </c>
      <c r="E163" s="16">
        <v>9959</v>
      </c>
      <c r="F163" s="17">
        <v>1.5</v>
      </c>
      <c r="G163" s="17"/>
      <c r="H163" s="29">
        <v>1</v>
      </c>
      <c r="I163" s="30"/>
      <c r="J163" s="16">
        <v>1.4</v>
      </c>
      <c r="K163" s="16">
        <v>1.68</v>
      </c>
      <c r="L163" s="16">
        <v>2.23</v>
      </c>
      <c r="M163" s="18">
        <v>2.57</v>
      </c>
      <c r="N163" s="21"/>
      <c r="O163" s="19">
        <f t="shared" si="1129"/>
        <v>0</v>
      </c>
      <c r="P163" s="21"/>
      <c r="Q163" s="19">
        <f t="shared" si="1130"/>
        <v>0</v>
      </c>
      <c r="R163" s="20"/>
      <c r="S163" s="19">
        <f t="shared" si="1131"/>
        <v>0</v>
      </c>
      <c r="T163" s="21"/>
      <c r="U163" s="19">
        <f t="shared" si="1132"/>
        <v>0</v>
      </c>
      <c r="V163" s="21"/>
      <c r="W163" s="19">
        <f t="shared" si="1133"/>
        <v>0</v>
      </c>
      <c r="X163" s="21"/>
      <c r="Y163" s="19">
        <f t="shared" si="1134"/>
        <v>0</v>
      </c>
      <c r="Z163" s="21"/>
      <c r="AA163" s="19">
        <f t="shared" si="1135"/>
        <v>0</v>
      </c>
      <c r="AB163" s="21"/>
      <c r="AC163" s="19">
        <f t="shared" si="1136"/>
        <v>0</v>
      </c>
      <c r="AD163" s="20"/>
      <c r="AE163" s="19">
        <f t="shared" si="1137"/>
        <v>0</v>
      </c>
      <c r="AF163" s="21"/>
      <c r="AG163" s="19">
        <f t="shared" si="1138"/>
        <v>0</v>
      </c>
      <c r="AH163" s="21"/>
      <c r="AI163" s="19">
        <f t="shared" si="1139"/>
        <v>0</v>
      </c>
      <c r="AJ163" s="21">
        <v>20</v>
      </c>
      <c r="AK163" s="19">
        <f t="shared" si="1140"/>
        <v>415159.5</v>
      </c>
      <c r="AL163" s="21"/>
      <c r="AM163" s="19">
        <f t="shared" si="1141"/>
        <v>0</v>
      </c>
      <c r="AN163" s="21"/>
      <c r="AO163" s="19">
        <f t="shared" si="1142"/>
        <v>0</v>
      </c>
      <c r="AP163" s="21"/>
      <c r="AQ163" s="19">
        <f t="shared" si="1143"/>
        <v>0</v>
      </c>
      <c r="AR163" s="21"/>
      <c r="AS163" s="19">
        <f t="shared" si="1144"/>
        <v>0</v>
      </c>
      <c r="AT163" s="21"/>
      <c r="AU163" s="19">
        <f t="shared" si="1145"/>
        <v>0</v>
      </c>
      <c r="AV163" s="21"/>
      <c r="AW163" s="19">
        <f t="shared" si="1146"/>
        <v>0</v>
      </c>
      <c r="AX163" s="21"/>
      <c r="AY163" s="19">
        <f t="shared" si="1147"/>
        <v>0</v>
      </c>
      <c r="AZ163" s="21"/>
      <c r="BA163" s="19">
        <f t="shared" si="1148"/>
        <v>0</v>
      </c>
      <c r="BB163" s="21"/>
      <c r="BC163" s="19">
        <f t="shared" si="1149"/>
        <v>0</v>
      </c>
      <c r="BD163" s="21"/>
      <c r="BE163" s="19">
        <f t="shared" si="1150"/>
        <v>0</v>
      </c>
      <c r="BF163" s="21"/>
      <c r="BG163" s="19">
        <f t="shared" si="1151"/>
        <v>0</v>
      </c>
      <c r="BH163" s="21"/>
      <c r="BI163" s="19">
        <f t="shared" si="1152"/>
        <v>0</v>
      </c>
      <c r="BJ163" s="21"/>
      <c r="BK163" s="19">
        <f t="shared" si="1153"/>
        <v>0</v>
      </c>
      <c r="BL163" s="21"/>
      <c r="BM163" s="19">
        <f t="shared" si="1154"/>
        <v>0</v>
      </c>
      <c r="BN163" s="21"/>
      <c r="BO163" s="19">
        <f t="shared" si="1155"/>
        <v>0</v>
      </c>
      <c r="BP163" s="21"/>
      <c r="BQ163" s="19">
        <f t="shared" si="1156"/>
        <v>0</v>
      </c>
      <c r="BR163" s="21"/>
      <c r="BS163" s="19">
        <f t="shared" si="1157"/>
        <v>0</v>
      </c>
      <c r="BT163" s="21"/>
      <c r="BU163" s="19">
        <f t="shared" si="1158"/>
        <v>0</v>
      </c>
      <c r="BV163" s="21"/>
      <c r="BW163" s="19">
        <f t="shared" si="1159"/>
        <v>0</v>
      </c>
      <c r="BX163" s="19">
        <v>0</v>
      </c>
      <c r="BY163" s="21"/>
      <c r="BZ163" s="19">
        <f t="shared" si="1160"/>
        <v>0</v>
      </c>
      <c r="CA163" s="21"/>
      <c r="CB163" s="19">
        <f t="shared" si="1161"/>
        <v>0</v>
      </c>
      <c r="CC163" s="21"/>
      <c r="CD163" s="19">
        <f t="shared" si="1162"/>
        <v>0</v>
      </c>
      <c r="CE163" s="21"/>
      <c r="CF163" s="19">
        <f t="shared" si="1163"/>
        <v>0</v>
      </c>
      <c r="CG163" s="21"/>
      <c r="CH163" s="19">
        <f t="shared" si="1164"/>
        <v>0</v>
      </c>
      <c r="CI163" s="21"/>
      <c r="CJ163" s="19">
        <f t="shared" si="1165"/>
        <v>0</v>
      </c>
      <c r="CK163" s="21"/>
      <c r="CL163" s="19">
        <f t="shared" si="1166"/>
        <v>0</v>
      </c>
      <c r="CM163" s="21"/>
      <c r="CN163" s="19">
        <f t="shared" si="1167"/>
        <v>0</v>
      </c>
      <c r="CO163" s="21"/>
      <c r="CP163" s="19">
        <f t="shared" si="1168"/>
        <v>0</v>
      </c>
      <c r="CQ163" s="21"/>
      <c r="CR163" s="19">
        <f t="shared" si="1169"/>
        <v>0</v>
      </c>
      <c r="CS163" s="21"/>
      <c r="CT163" s="19">
        <f t="shared" si="1170"/>
        <v>0</v>
      </c>
      <c r="CU163" s="19"/>
      <c r="CV163" s="19"/>
      <c r="CW163" s="19"/>
      <c r="CX163" s="19"/>
      <c r="CY163" s="55">
        <f t="shared" si="1171"/>
        <v>20</v>
      </c>
      <c r="CZ163" s="55">
        <f t="shared" si="1171"/>
        <v>415159.5</v>
      </c>
      <c r="DF163" s="33"/>
    </row>
    <row r="164" spans="1:110" ht="45" x14ac:dyDescent="0.25">
      <c r="A164" s="28"/>
      <c r="B164" s="28">
        <v>115</v>
      </c>
      <c r="C164" s="22" t="s">
        <v>271</v>
      </c>
      <c r="D164" s="16">
        <f t="shared" ref="D164:D169" si="1172">D163</f>
        <v>9860</v>
      </c>
      <c r="E164" s="16">
        <v>9959</v>
      </c>
      <c r="F164" s="17">
        <v>2.25</v>
      </c>
      <c r="G164" s="17"/>
      <c r="H164" s="29">
        <v>1</v>
      </c>
      <c r="I164" s="30"/>
      <c r="J164" s="16">
        <v>1.4</v>
      </c>
      <c r="K164" s="16">
        <v>1.68</v>
      </c>
      <c r="L164" s="16">
        <v>2.23</v>
      </c>
      <c r="M164" s="18">
        <v>2.57</v>
      </c>
      <c r="N164" s="21"/>
      <c r="O164" s="19">
        <f t="shared" si="1129"/>
        <v>0</v>
      </c>
      <c r="P164" s="21"/>
      <c r="Q164" s="19">
        <f t="shared" si="1130"/>
        <v>0</v>
      </c>
      <c r="R164" s="20"/>
      <c r="S164" s="19">
        <f t="shared" si="1131"/>
        <v>0</v>
      </c>
      <c r="T164" s="21"/>
      <c r="U164" s="19">
        <f t="shared" si="1132"/>
        <v>0</v>
      </c>
      <c r="V164" s="21"/>
      <c r="W164" s="19">
        <f t="shared" si="1133"/>
        <v>0</v>
      </c>
      <c r="X164" s="21"/>
      <c r="Y164" s="19">
        <f t="shared" si="1134"/>
        <v>0</v>
      </c>
      <c r="Z164" s="21"/>
      <c r="AA164" s="19">
        <f t="shared" si="1135"/>
        <v>0</v>
      </c>
      <c r="AB164" s="21"/>
      <c r="AC164" s="19">
        <f t="shared" si="1136"/>
        <v>0</v>
      </c>
      <c r="AD164" s="20"/>
      <c r="AE164" s="19">
        <f t="shared" si="1137"/>
        <v>0</v>
      </c>
      <c r="AF164" s="21"/>
      <c r="AG164" s="19">
        <f t="shared" si="1138"/>
        <v>0</v>
      </c>
      <c r="AH164" s="21"/>
      <c r="AI164" s="19">
        <f t="shared" si="1139"/>
        <v>0</v>
      </c>
      <c r="AJ164" s="21">
        <v>69</v>
      </c>
      <c r="AK164" s="19">
        <f t="shared" si="1140"/>
        <v>2148450.4125000001</v>
      </c>
      <c r="AL164" s="21"/>
      <c r="AM164" s="19">
        <f t="shared" si="1141"/>
        <v>0</v>
      </c>
      <c r="AN164" s="21"/>
      <c r="AO164" s="19">
        <f t="shared" si="1142"/>
        <v>0</v>
      </c>
      <c r="AP164" s="21"/>
      <c r="AQ164" s="19">
        <f t="shared" si="1143"/>
        <v>0</v>
      </c>
      <c r="AR164" s="21"/>
      <c r="AS164" s="19">
        <f t="shared" si="1144"/>
        <v>0</v>
      </c>
      <c r="AT164" s="21"/>
      <c r="AU164" s="19">
        <f t="shared" si="1145"/>
        <v>0</v>
      </c>
      <c r="AV164" s="21"/>
      <c r="AW164" s="19">
        <f t="shared" si="1146"/>
        <v>0</v>
      </c>
      <c r="AX164" s="21"/>
      <c r="AY164" s="19">
        <f t="shared" si="1147"/>
        <v>0</v>
      </c>
      <c r="AZ164" s="21"/>
      <c r="BA164" s="19">
        <f t="shared" si="1148"/>
        <v>0</v>
      </c>
      <c r="BB164" s="21"/>
      <c r="BC164" s="19">
        <f t="shared" si="1149"/>
        <v>0</v>
      </c>
      <c r="BD164" s="21"/>
      <c r="BE164" s="19">
        <f t="shared" si="1150"/>
        <v>0</v>
      </c>
      <c r="BF164" s="21"/>
      <c r="BG164" s="19">
        <f t="shared" si="1151"/>
        <v>0</v>
      </c>
      <c r="BH164" s="21"/>
      <c r="BI164" s="19">
        <f t="shared" si="1152"/>
        <v>0</v>
      </c>
      <c r="BJ164" s="21"/>
      <c r="BK164" s="19">
        <f t="shared" si="1153"/>
        <v>0</v>
      </c>
      <c r="BL164" s="21"/>
      <c r="BM164" s="19">
        <f t="shared" si="1154"/>
        <v>0</v>
      </c>
      <c r="BN164" s="21"/>
      <c r="BO164" s="19">
        <f t="shared" si="1155"/>
        <v>0</v>
      </c>
      <c r="BP164" s="21"/>
      <c r="BQ164" s="19">
        <f t="shared" si="1156"/>
        <v>0</v>
      </c>
      <c r="BR164" s="21"/>
      <c r="BS164" s="19">
        <f t="shared" si="1157"/>
        <v>0</v>
      </c>
      <c r="BT164" s="21"/>
      <c r="BU164" s="19">
        <f t="shared" si="1158"/>
        <v>0</v>
      </c>
      <c r="BV164" s="21"/>
      <c r="BW164" s="19">
        <f t="shared" si="1159"/>
        <v>0</v>
      </c>
      <c r="BX164" s="19">
        <v>0</v>
      </c>
      <c r="BY164" s="21"/>
      <c r="BZ164" s="19">
        <f t="shared" si="1160"/>
        <v>0</v>
      </c>
      <c r="CA164" s="21"/>
      <c r="CB164" s="19">
        <f t="shared" si="1161"/>
        <v>0</v>
      </c>
      <c r="CC164" s="21"/>
      <c r="CD164" s="19">
        <f t="shared" si="1162"/>
        <v>0</v>
      </c>
      <c r="CE164" s="21"/>
      <c r="CF164" s="19">
        <f t="shared" si="1163"/>
        <v>0</v>
      </c>
      <c r="CG164" s="21"/>
      <c r="CH164" s="19">
        <f t="shared" si="1164"/>
        <v>0</v>
      </c>
      <c r="CI164" s="21"/>
      <c r="CJ164" s="19">
        <f t="shared" si="1165"/>
        <v>0</v>
      </c>
      <c r="CK164" s="21"/>
      <c r="CL164" s="19">
        <f t="shared" si="1166"/>
        <v>0</v>
      </c>
      <c r="CM164" s="21"/>
      <c r="CN164" s="19">
        <f t="shared" si="1167"/>
        <v>0</v>
      </c>
      <c r="CO164" s="21"/>
      <c r="CP164" s="19">
        <f t="shared" si="1168"/>
        <v>0</v>
      </c>
      <c r="CQ164" s="21"/>
      <c r="CR164" s="19">
        <f t="shared" si="1169"/>
        <v>0</v>
      </c>
      <c r="CS164" s="21"/>
      <c r="CT164" s="19">
        <f t="shared" si="1170"/>
        <v>0</v>
      </c>
      <c r="CU164" s="19"/>
      <c r="CV164" s="19"/>
      <c r="CW164" s="19"/>
      <c r="CX164" s="19"/>
      <c r="CY164" s="55">
        <f t="shared" si="1171"/>
        <v>69</v>
      </c>
      <c r="CZ164" s="55">
        <f t="shared" si="1171"/>
        <v>2148450.4125000001</v>
      </c>
      <c r="DF164" s="33"/>
    </row>
    <row r="165" spans="1:110" ht="45" x14ac:dyDescent="0.25">
      <c r="A165" s="28"/>
      <c r="B165" s="28">
        <v>116</v>
      </c>
      <c r="C165" s="22" t="s">
        <v>272</v>
      </c>
      <c r="D165" s="16">
        <f t="shared" si="1172"/>
        <v>9860</v>
      </c>
      <c r="E165" s="16">
        <v>9959</v>
      </c>
      <c r="F165" s="17">
        <v>1.5</v>
      </c>
      <c r="G165" s="17"/>
      <c r="H165" s="29">
        <v>1</v>
      </c>
      <c r="I165" s="30"/>
      <c r="J165" s="16">
        <v>1.4</v>
      </c>
      <c r="K165" s="16">
        <v>1.68</v>
      </c>
      <c r="L165" s="16">
        <v>2.23</v>
      </c>
      <c r="M165" s="18">
        <v>2.57</v>
      </c>
      <c r="N165" s="21"/>
      <c r="O165" s="19">
        <f t="shared" si="1129"/>
        <v>0</v>
      </c>
      <c r="P165" s="21"/>
      <c r="Q165" s="19">
        <f t="shared" si="1130"/>
        <v>0</v>
      </c>
      <c r="R165" s="20"/>
      <c r="S165" s="19">
        <f t="shared" si="1131"/>
        <v>0</v>
      </c>
      <c r="T165" s="21"/>
      <c r="U165" s="19">
        <f t="shared" si="1132"/>
        <v>0</v>
      </c>
      <c r="V165" s="21"/>
      <c r="W165" s="19">
        <f t="shared" si="1133"/>
        <v>0</v>
      </c>
      <c r="X165" s="21"/>
      <c r="Y165" s="19">
        <f t="shared" si="1134"/>
        <v>0</v>
      </c>
      <c r="Z165" s="21"/>
      <c r="AA165" s="19">
        <f t="shared" si="1135"/>
        <v>0</v>
      </c>
      <c r="AB165" s="21"/>
      <c r="AC165" s="19">
        <f t="shared" si="1136"/>
        <v>0</v>
      </c>
      <c r="AD165" s="20"/>
      <c r="AE165" s="19">
        <f t="shared" si="1137"/>
        <v>0</v>
      </c>
      <c r="AF165" s="21"/>
      <c r="AG165" s="19">
        <f t="shared" si="1138"/>
        <v>0</v>
      </c>
      <c r="AH165" s="21"/>
      <c r="AI165" s="19">
        <f t="shared" si="1139"/>
        <v>0</v>
      </c>
      <c r="AJ165" s="21"/>
      <c r="AK165" s="19">
        <f t="shared" si="1140"/>
        <v>0</v>
      </c>
      <c r="AL165" s="21"/>
      <c r="AM165" s="19">
        <f t="shared" si="1141"/>
        <v>0</v>
      </c>
      <c r="AN165" s="21"/>
      <c r="AO165" s="19">
        <f t="shared" si="1142"/>
        <v>0</v>
      </c>
      <c r="AP165" s="21"/>
      <c r="AQ165" s="19">
        <f t="shared" si="1143"/>
        <v>0</v>
      </c>
      <c r="AR165" s="21"/>
      <c r="AS165" s="19">
        <f t="shared" si="1144"/>
        <v>0</v>
      </c>
      <c r="AT165" s="21"/>
      <c r="AU165" s="19">
        <f t="shared" si="1145"/>
        <v>0</v>
      </c>
      <c r="AV165" s="21"/>
      <c r="AW165" s="19">
        <f t="shared" si="1146"/>
        <v>0</v>
      </c>
      <c r="AX165" s="21"/>
      <c r="AY165" s="19">
        <f t="shared" si="1147"/>
        <v>0</v>
      </c>
      <c r="AZ165" s="21"/>
      <c r="BA165" s="19">
        <f t="shared" si="1148"/>
        <v>0</v>
      </c>
      <c r="BB165" s="21"/>
      <c r="BC165" s="19">
        <f t="shared" si="1149"/>
        <v>0</v>
      </c>
      <c r="BD165" s="21"/>
      <c r="BE165" s="19">
        <f t="shared" si="1150"/>
        <v>0</v>
      </c>
      <c r="BF165" s="21"/>
      <c r="BG165" s="19">
        <f t="shared" si="1151"/>
        <v>0</v>
      </c>
      <c r="BH165" s="21"/>
      <c r="BI165" s="19">
        <f t="shared" si="1152"/>
        <v>0</v>
      </c>
      <c r="BJ165" s="21"/>
      <c r="BK165" s="19">
        <f t="shared" si="1153"/>
        <v>0</v>
      </c>
      <c r="BL165" s="21"/>
      <c r="BM165" s="19">
        <f t="shared" si="1154"/>
        <v>0</v>
      </c>
      <c r="BN165" s="21"/>
      <c r="BO165" s="19">
        <f t="shared" si="1155"/>
        <v>0</v>
      </c>
      <c r="BP165" s="21"/>
      <c r="BQ165" s="19">
        <f t="shared" si="1156"/>
        <v>0</v>
      </c>
      <c r="BR165" s="21"/>
      <c r="BS165" s="19">
        <f t="shared" si="1157"/>
        <v>0</v>
      </c>
      <c r="BT165" s="21"/>
      <c r="BU165" s="19">
        <f t="shared" si="1158"/>
        <v>0</v>
      </c>
      <c r="BV165" s="21"/>
      <c r="BW165" s="19">
        <f t="shared" si="1159"/>
        <v>0</v>
      </c>
      <c r="BX165" s="19">
        <v>0</v>
      </c>
      <c r="BY165" s="21"/>
      <c r="BZ165" s="19">
        <f t="shared" si="1160"/>
        <v>0</v>
      </c>
      <c r="CA165" s="21"/>
      <c r="CB165" s="19">
        <f t="shared" si="1161"/>
        <v>0</v>
      </c>
      <c r="CC165" s="21"/>
      <c r="CD165" s="19">
        <f t="shared" si="1162"/>
        <v>0</v>
      </c>
      <c r="CE165" s="21"/>
      <c r="CF165" s="19">
        <f t="shared" si="1163"/>
        <v>0</v>
      </c>
      <c r="CG165" s="21"/>
      <c r="CH165" s="19">
        <f t="shared" si="1164"/>
        <v>0</v>
      </c>
      <c r="CI165" s="21"/>
      <c r="CJ165" s="19">
        <f t="shared" si="1165"/>
        <v>0</v>
      </c>
      <c r="CK165" s="21"/>
      <c r="CL165" s="19">
        <f t="shared" si="1166"/>
        <v>0</v>
      </c>
      <c r="CM165" s="21"/>
      <c r="CN165" s="19">
        <f t="shared" si="1167"/>
        <v>0</v>
      </c>
      <c r="CO165" s="21"/>
      <c r="CP165" s="19">
        <f t="shared" si="1168"/>
        <v>0</v>
      </c>
      <c r="CQ165" s="21"/>
      <c r="CR165" s="19">
        <f t="shared" si="1169"/>
        <v>0</v>
      </c>
      <c r="CS165" s="21"/>
      <c r="CT165" s="19">
        <f t="shared" si="1170"/>
        <v>0</v>
      </c>
      <c r="CU165" s="19"/>
      <c r="CV165" s="19"/>
      <c r="CW165" s="19"/>
      <c r="CX165" s="19"/>
      <c r="CY165" s="55">
        <f t="shared" si="1171"/>
        <v>0</v>
      </c>
      <c r="CZ165" s="55">
        <f t="shared" si="1171"/>
        <v>0</v>
      </c>
      <c r="DF165" s="33"/>
    </row>
    <row r="166" spans="1:110" ht="30" x14ac:dyDescent="0.25">
      <c r="A166" s="28"/>
      <c r="B166" s="28">
        <v>117</v>
      </c>
      <c r="C166" s="22" t="s">
        <v>273</v>
      </c>
      <c r="D166" s="16">
        <f t="shared" si="1172"/>
        <v>9860</v>
      </c>
      <c r="E166" s="16">
        <v>9959</v>
      </c>
      <c r="F166" s="17">
        <v>0.7</v>
      </c>
      <c r="G166" s="17"/>
      <c r="H166" s="29">
        <v>1</v>
      </c>
      <c r="I166" s="59">
        <v>0.8</v>
      </c>
      <c r="J166" s="16">
        <v>1.4</v>
      </c>
      <c r="K166" s="16">
        <v>1.68</v>
      </c>
      <c r="L166" s="16">
        <v>2.23</v>
      </c>
      <c r="M166" s="18">
        <v>2.57</v>
      </c>
      <c r="N166" s="21"/>
      <c r="O166" s="19">
        <f>SUM(N166/12*5*$D166*$F166*$H166*$J166*O$10)+SUM(N166/12*4*$D166*$F166*$I166*$J166*O$10)+SUM(N166/12*3*$E166*$F166*$I166*$J166*O$10)</f>
        <v>0</v>
      </c>
      <c r="P166" s="21"/>
      <c r="Q166" s="19">
        <f>SUM(P166/12*5*$D166*$F166*$H166*$J166*Q$10)+SUM(P166/12*4*$D166*$F166*$I166*$J166*Q$10)+SUM(P166/12*3*$E166*$F166*$I166*$J166*Q$10)</f>
        <v>0</v>
      </c>
      <c r="R166" s="20"/>
      <c r="S166" s="19">
        <f>SUM(R166/12*5*$D166*$F166*$H166*$J166*S$10)+SUM(R166/12*4*$D166*$F166*$I166*$J166*S$10)+SUM(R166/12*3*$E166*$F166*$I166*$J166*S$10)</f>
        <v>0</v>
      </c>
      <c r="T166" s="21"/>
      <c r="U166" s="19">
        <f>SUM(T166/12*5*$D166*$F166*$H166*$J166*U$10)+SUM(T166/12*4*$D166*$F166*$I166*$J166*U$10)+SUM(T166/12*3*$E166*$F166*$I166*$J166*U$10)</f>
        <v>0</v>
      </c>
      <c r="V166" s="21"/>
      <c r="W166" s="19">
        <f>SUM(V166/12*5*$D166*$F166*$H166*$J166*W$10)+SUM(V166/12*4*$D166*$F166*$I166*$J166*W$10)+SUM(V166/12*3*$E166*$F166*$I166*$J166*W$10)</f>
        <v>0</v>
      </c>
      <c r="X166" s="21"/>
      <c r="Y166" s="19">
        <f>SUM(X166/12*5*$D166*$F166*$H166*$J166*Y$10)+SUM(X166/12*4*$D166*$F166*$I166*$J166*Y$10)+SUM(X166/12*3*$E166*$F166*$I166*$J166*Y$10)</f>
        <v>0</v>
      </c>
      <c r="Z166" s="21"/>
      <c r="AA166" s="19">
        <f>SUM(Z166/12*5*$D166*$F166*$H166*$J166*AA$10)+SUM(Z166/12*4*$D166*$F166*$I166*$J166*AA$10)+SUM(Z166/12*3*$E166*$F166*$I166*$J166*AA$10)</f>
        <v>0</v>
      </c>
      <c r="AB166" s="21"/>
      <c r="AC166" s="19">
        <f>SUM(AB166/12*5*$D166*$F166*$H166*$J166*AC$10)+SUM(AB166/12*4*$D166*$F166*$I166*$J166*AC$10)+SUM(AB166/12*3*$E166*$F166*$I166*$J166*AC$10)</f>
        <v>0</v>
      </c>
      <c r="AD166" s="20"/>
      <c r="AE166" s="19">
        <f>SUM(AD166/12*5*$D166*$F166*$H166*$J166*AE$10)+SUM(AD166/12*4*$D166*$F166*$I166*$J166*AE$10)+SUM(AD166/12*3*$E166*$F166*$I166*$J166*AE$10)</f>
        <v>0</v>
      </c>
      <c r="AF166" s="21"/>
      <c r="AG166" s="19">
        <f>SUM(AF166/12*5*$D166*$F166*$H166*$J166*AG$10)+SUM(AF166/12*4*$D166*$F166*$I166*$J166*AG$10)+SUM(AF166/12*3*$E166*$F166*$I166*$J166*AG$10)</f>
        <v>0</v>
      </c>
      <c r="AH166" s="21"/>
      <c r="AI166" s="19">
        <f>SUM(AH166/12*5*$D166*$F166*$H166*$J166*AI$10)+SUM(AH166/12*4*$D166*$F166*$I166*$J166*AI$10)+SUM(AH166/12*3*$E166*$F166*$I166*$J166*AI$10)</f>
        <v>0</v>
      </c>
      <c r="AJ166" s="21">
        <v>231</v>
      </c>
      <c r="AK166" s="19">
        <f>SUM(AJ166/12*5*$D166*$F166*$H166*$J166*AK$10)+SUM(AJ166/12*4*$D166*$F166*$I166*$J166*AK$10)+SUM(AJ166/12*3*$E166*$F166*$I166*$J166*AK$10)</f>
        <v>1976176.6639999999</v>
      </c>
      <c r="AL166" s="21"/>
      <c r="AM166" s="19">
        <f>SUM(AL166/12*5*$D166*$F166*$H166*$K166*AM$10)+SUM(AL166/12*4*$D166*$F166*$I166*$K166*AM$10)+SUM(AL166/12*3*$E166*$F166*$I166*$K166*AM$10)</f>
        <v>0</v>
      </c>
      <c r="AN166" s="21"/>
      <c r="AO166" s="19">
        <f>SUM(AN166/12*5*$D166*$F166*$H166*$K166*AO$10)+SUM(AN166/12*4*$D166*$F166*$I166*$K166*AO$10)+SUM(AN166/12*3*$E166*$F166*$I166*$K166*AO$10)</f>
        <v>0</v>
      </c>
      <c r="AP166" s="21"/>
      <c r="AQ166" s="19">
        <f>SUM(AP166/12*5*$D166*$F166*$H166*$K166*AQ$10)+SUM(AP166/12*4*$D166*$F166*$I166*$K166*AQ$10)+SUM(AP166/12*3*$E166*$F166*$I166*$K166*AQ$10)</f>
        <v>0</v>
      </c>
      <c r="AR166" s="21"/>
      <c r="AS166" s="19">
        <f>SUM(AR166/12*5*$D166*$F166*$H166*$K166*AS$10)+SUM(AR166/12*4*$D166*$F166*$I166*$K166*AS$10)+SUM(AR166/12*3*$E166*$F166*$I166*$K166*AS$10)</f>
        <v>0</v>
      </c>
      <c r="AT166" s="21"/>
      <c r="AU166" s="19">
        <f>SUM(AT166/12*5*$D166*$F166*$H166*$K166*AU$10)+SUM(AT166/12*4*$D166*$F166*$I166*$K166*AU$10)+SUM(AT166/12*3*$E166*$F166*$I166*$K166*AU$10)</f>
        <v>0</v>
      </c>
      <c r="AV166" s="21"/>
      <c r="AW166" s="19">
        <f>SUM(AV166/12*5*$D166*$F166*$H166*$K166*AW$10)+SUM(AV166/12*4*$D166*$F166*$I166*$K166*AW$10)+SUM(AV166/12*3*$E166*$F166*$I166*$K166*AW$10)</f>
        <v>0</v>
      </c>
      <c r="AX166" s="21"/>
      <c r="AY166" s="19">
        <f>SUM(AX166/12*5*$D166*$F166*$H166*$K166*AY$10)+SUM(AX166/12*4*$D166*$F166*$I166*$K166*AY$10)+SUM(AX166/12*3*$E166*$F166*$I166*$K166*AY$10)</f>
        <v>0</v>
      </c>
      <c r="AZ166" s="21"/>
      <c r="BA166" s="19">
        <f>SUM(AZ166/12*5*$D166*$F166*$H166*$J166*BA$10)+SUM(AZ166/12*4*$D166*$F166*$I166*$J166*BA$10)+SUM(AZ166/12*3*$E166*$F166*$I166*$J166*BA$10)</f>
        <v>0</v>
      </c>
      <c r="BB166" s="21"/>
      <c r="BC166" s="19">
        <f>SUM(BB166/12*5*$D166*$F166*$H166*$J166*BC$10)+SUM(BB166/12*4*$D166*$F166*$I166*$J166*BC$10)+SUM(BB166/12*3*$E166*$F166*$I166*$J166*BC$10)</f>
        <v>0</v>
      </c>
      <c r="BD166" s="21"/>
      <c r="BE166" s="19">
        <f>SUM(BD166/12*5*$D166*$F166*$H166*$J166*BE$10)+SUM(BD166/12*4*$D166*$F166*$I166*$J166*BE$10)+SUM(BD166/12*3*$E166*$F166*$I166*$J166*BE$10)</f>
        <v>0</v>
      </c>
      <c r="BF166" s="21"/>
      <c r="BG166" s="19">
        <f>SUM(BF166/12*5*$D166*$F166*$H166*$J166*BG$10)+SUM(BF166/12*4*$D166*$F166*$I166*$J166*BG$10)+SUM(BF166/12*3*$E166*$F166*$I166*$J166*BG$10)</f>
        <v>0</v>
      </c>
      <c r="BH166" s="21"/>
      <c r="BI166" s="19">
        <f>SUM(BH166/12*5*$D166*$F166*$H166*$J166*BI$10)+SUM(BH166/12*4*$D166*$F166*$I166*$J166*BI$10)+SUM(BH166/12*3*$E166*$F166*$I166*$J166*BI$10)</f>
        <v>0</v>
      </c>
      <c r="BJ166" s="21"/>
      <c r="BK166" s="19">
        <f>SUM(BJ166/12*5*$D166*$F166*$H166*$K166*BK$10)+SUM(BJ166/12*4*$D166*$F166*$I166*$K166*BK$10)+SUM(BJ166/12*3*$E166*$F166*$I166*$K166*BK$10)</f>
        <v>0</v>
      </c>
      <c r="BL166" s="21"/>
      <c r="BM166" s="19">
        <f>SUM(BL166/12*5*$D166*$F166*$H166*$K166*BM$10)+SUM(BL166/12*4*$D166*$F166*$I166*$K166*BM$10)+SUM(BL166/12*3*$E166*$F166*$I166*$K166*BM$10)</f>
        <v>0</v>
      </c>
      <c r="BN166" s="21"/>
      <c r="BO166" s="19">
        <f>SUM(BN166/12*5*$D166*$F166*$H166*$J166*BO$10)+SUM(BN166/12*4*$D166*$F166*$I166*$J166*BO$10)+SUM(BN166/12*3*$E166*$F166*$I166*$J166*BO$10)</f>
        <v>0</v>
      </c>
      <c r="BP166" s="21"/>
      <c r="BQ166" s="19">
        <f>SUM(BP166/12*5*$D166*$F166*$H166*$K166*BQ$10)+SUM(BP166/12*4*$D166*$F166*$I166*$K166*BQ$10)+SUM(BP166/12*3*$E166*$F166*$I166*$K166*BQ$10)</f>
        <v>0</v>
      </c>
      <c r="BR166" s="21"/>
      <c r="BS166" s="19">
        <f>SUM(BR166/12*5*$D166*$F166*$H166*$J166*BS$10)+SUM(BR166/12*4*$D166*$F166*$I166*$J166*BS$10)+SUM(BR166/12*3*$E166*$F166*$I166*$J166*BS$10)</f>
        <v>0</v>
      </c>
      <c r="BT166" s="21"/>
      <c r="BU166" s="19">
        <f>SUM(BT166/12*5*$D166*$F166*$H166*$J166*BU$10)+SUM(BT166/12*4*$D166*$F166*$I166*$J166*BU$10)+SUM(BT166/12*3*$E166*$F166*$I166*$J166*BU$10)</f>
        <v>0</v>
      </c>
      <c r="BV166" s="21"/>
      <c r="BW166" s="19">
        <f>SUM(BV166/12*5*$D166*$F166*$H166*$K166*BW$10)+SUM(BV166/12*4*$D166*$F166*$I166*$K166*BW$10)+SUM(BV166/12*3*$E166*$F166*$I166*$K166*BW$10)</f>
        <v>0</v>
      </c>
      <c r="BX166" s="19">
        <v>0</v>
      </c>
      <c r="BY166" s="21"/>
      <c r="BZ166" s="19">
        <f>SUM(BY166/12*5*$D166*$F166*$H166*$K166*BZ$10)+SUM(BY166/12*4*$D166*$F166*$I166*$K166*BZ$10)+SUM(BY166/12*3*$E166*$F166*$I166*$K166*BZ$10)</f>
        <v>0</v>
      </c>
      <c r="CA166" s="21"/>
      <c r="CB166" s="19">
        <f>SUM(CA166/12*5*$D166*$F166*$H166*$K166*CB$10)+SUM(CA166/12*4*$D166*$F166*$I166*$K166*CB$10)+SUM(CA166/12*3*$E166*$F166*$I166*$K166*CB$10)</f>
        <v>0</v>
      </c>
      <c r="CC166" s="21"/>
      <c r="CD166" s="19">
        <f>SUM(CC166/12*5*$D166*$F166*$H166*$K166*CD$10)+SUM(CC166/12*4*$D166*$F166*$I166*$K166*CD$10)+SUM(CC166/12*3*$E166*$F166*$I166*$K166*CD$10)</f>
        <v>0</v>
      </c>
      <c r="CE166" s="21"/>
      <c r="CF166" s="19">
        <f>SUM(CE166/12*5*$D166*$F166*$H166*$K166*CF$10)+SUM(CE166/12*4*$D166*$F166*$I166*$K166*CF$10)+SUM(CE166/12*3*$E166*$F166*$I166*$K166*CF$10)</f>
        <v>0</v>
      </c>
      <c r="CG166" s="21"/>
      <c r="CH166" s="19">
        <f>SUM(CG166/12*5*$D166*$F166*$H166*$J166*CH$10)+SUM(CG166/12*4*$D166*$F166*$I166*$J166*CH$10)+SUM(CG166/12*3*$E166*$F166*$I166*$J166*CH$10)</f>
        <v>0</v>
      </c>
      <c r="CI166" s="21"/>
      <c r="CJ166" s="19">
        <f>SUM(CI166/12*5*$D166*$F166*$H166*$J166*CJ$10)+SUM(CI166/12*4*$D166*$F166*$I166*$J166*CJ$10)+SUM(CI166/12*3*$E166*$F166*$I166*$J166*CJ$10)</f>
        <v>0</v>
      </c>
      <c r="CK166" s="21"/>
      <c r="CL166" s="19">
        <f>SUM(CK166/12*5*$D166*$F166*$H166*$J166*CL$10)+SUM(CK166/12*4*$D166*$F166*$I166*$J166*CL$10)+SUM(CK166/12*3*$E166*$F166*$I166*$J166*CL$10)</f>
        <v>0</v>
      </c>
      <c r="CM166" s="21"/>
      <c r="CN166" s="19">
        <f>SUM(CM166/12*5*$D166*$F166*$H166*$K166*CN$10)+SUM(CM166/12*4*$D166*$F166*$I166*$K166*CN$10)+SUM(CM166/12*3*$E166*$F166*$I166*$K166*CN$10)</f>
        <v>0</v>
      </c>
      <c r="CO166" s="21"/>
      <c r="CP166" s="19">
        <f>SUM(CO166/12*5*$D166*$F166*$H166*$K166*CP$10)+SUM(CO166/12*4*$D166*$F166*$I166*$K166*CP$10)+SUM(CO166/12*3*$E166*$F166*$I166*$K166*CP$10)</f>
        <v>0</v>
      </c>
      <c r="CQ166" s="21"/>
      <c r="CR166" s="19">
        <f>SUM(CQ166/12*5*$D166*$F166*$H166*$M166*CR$10)+SUM(CQ166/12*4*$D166*$F166*$I166*$M166*CR$10)+SUM(CQ166/12*3*$D166*$F166*$I166*$M166*CR$10)</f>
        <v>0</v>
      </c>
      <c r="CS166" s="21"/>
      <c r="CT166" s="19">
        <f>SUM(CS166/12*5*$D166*$F166*$H166*$L166*CT$10)+SUM(CS166/12*4*$D166*$F166*$I166*$L166*CT$10)+SUM(CS166/12*3*$E166*$F166*$I166*$L166*CT$10)</f>
        <v>0</v>
      </c>
      <c r="CU166" s="19"/>
      <c r="CV166" s="19"/>
      <c r="CW166" s="19"/>
      <c r="CX166" s="19"/>
      <c r="CY166" s="55">
        <f t="shared" si="1171"/>
        <v>231</v>
      </c>
      <c r="CZ166" s="55">
        <f t="shared" si="1171"/>
        <v>1976176.6639999999</v>
      </c>
      <c r="DF166" s="33"/>
    </row>
    <row r="167" spans="1:110" ht="60" x14ac:dyDescent="0.25">
      <c r="A167" s="28"/>
      <c r="B167" s="28">
        <v>118</v>
      </c>
      <c r="C167" s="22" t="s">
        <v>274</v>
      </c>
      <c r="D167" s="16">
        <f t="shared" si="1172"/>
        <v>9860</v>
      </c>
      <c r="E167" s="16">
        <v>9959</v>
      </c>
      <c r="F167" s="17">
        <v>1.8</v>
      </c>
      <c r="G167" s="17"/>
      <c r="H167" s="29">
        <v>1</v>
      </c>
      <c r="I167" s="30"/>
      <c r="J167" s="16">
        <v>1.4</v>
      </c>
      <c r="K167" s="16">
        <v>1.68</v>
      </c>
      <c r="L167" s="16">
        <v>2.23</v>
      </c>
      <c r="M167" s="18">
        <v>2.57</v>
      </c>
      <c r="N167" s="21"/>
      <c r="O167" s="19">
        <f t="shared" ref="O167:O169" si="1173">SUM(N167/12*9*$D167*$F167*$H167*$J167*O$10)+SUM(N167/12*3*$E167*$F167*$H167*$J167*O$10)</f>
        <v>0</v>
      </c>
      <c r="P167" s="21"/>
      <c r="Q167" s="19">
        <f t="shared" ref="Q167:Q169" si="1174">SUM(P167/12*9*$D167*$F167*$H167*$J167*Q$10)+SUM(P167/12*3*$E167*$F167*$H167*$J167*Q$10)</f>
        <v>0</v>
      </c>
      <c r="R167" s="20"/>
      <c r="S167" s="19">
        <f t="shared" ref="S167:S169" si="1175">SUM(R167/12*9*$D167*$F167*$H167*$J167*S$10)+SUM(R167/12*3*$E167*$F167*$H167*$J167*S$10)</f>
        <v>0</v>
      </c>
      <c r="T167" s="21"/>
      <c r="U167" s="19">
        <f t="shared" ref="U167:U169" si="1176">SUM(T167/12*9*$D167*$F167*$H167*$J167*U$10)+SUM(T167/12*3*$E167*$F167*$H167*$J167*U$10)</f>
        <v>0</v>
      </c>
      <c r="V167" s="21"/>
      <c r="W167" s="19">
        <f t="shared" ref="W167:W169" si="1177">SUM(V167/12*9*$D167*$F167*$H167*$J167*W$10)+SUM(V167/12*3*$E167*$F167*$H167*$J167*W$10)</f>
        <v>0</v>
      </c>
      <c r="X167" s="21"/>
      <c r="Y167" s="19">
        <f t="shared" ref="Y167:Y169" si="1178">SUM(X167/12*9*$D167*$F167*$H167*$J167*Y$10)+SUM(X167/12*3*$E167*$F167*$H167*$J167*Y$10)</f>
        <v>0</v>
      </c>
      <c r="Z167" s="21"/>
      <c r="AA167" s="19">
        <f t="shared" ref="AA167:AA169" si="1179">SUM(Z167/12*9*$D167*$F167*$H167*$J167*AA$10)+SUM(Z167/12*3*$E167*$F167*$H167*$J167*AA$10)</f>
        <v>0</v>
      </c>
      <c r="AB167" s="21"/>
      <c r="AC167" s="19">
        <f t="shared" ref="AC167:AC169" si="1180">SUM(AB167/12*9*$D167*$F167*$H167*$J167*AC$10)+SUM(AB167/12*3*$E167*$F167*$H167*$J167*AC$10)</f>
        <v>0</v>
      </c>
      <c r="AD167" s="20"/>
      <c r="AE167" s="19">
        <f t="shared" ref="AE167:AE169" si="1181">SUM(AD167/12*9*$D167*$F167*$H167*$J167*AE$10)+SUM(AD167/12*3*$E167*$F167*$H167*$J167*AE$10)</f>
        <v>0</v>
      </c>
      <c r="AF167" s="21"/>
      <c r="AG167" s="19">
        <f t="shared" ref="AG167:AG169" si="1182">SUM(AF167/12*9*$D167*$F167*$H167*$J167*AG$10)+SUM(AF167/12*3*$E167*$F167*$H167*$J167*AG$10)</f>
        <v>0</v>
      </c>
      <c r="AH167" s="21"/>
      <c r="AI167" s="19">
        <f t="shared" ref="AI167:AI169" si="1183">SUM(AH167/12*9*$D167*$F167*$H167*$J167*AI$10)+SUM(AH167/12*3*$E167*$F167*$H167*$J167*AI$10)</f>
        <v>0</v>
      </c>
      <c r="AJ167" s="21"/>
      <c r="AK167" s="19">
        <f t="shared" ref="AK167:AK169" si="1184">SUM(AJ167/12*9*$D167*$F167*$H167*$J167*AK$10)+SUM(AJ167/12*3*$E167*$F167*$H167*$J167*AK$10)</f>
        <v>0</v>
      </c>
      <c r="AL167" s="21"/>
      <c r="AM167" s="19">
        <f t="shared" ref="AM167:AM169" si="1185">SUM(AL167/12*9*$D167*$F167*$H167*$K167*AM$10)+SUM(AL167/12*3*$E167*$F167*$H167*$K167*AM$10)</f>
        <v>0</v>
      </c>
      <c r="AN167" s="21"/>
      <c r="AO167" s="19">
        <f t="shared" ref="AO167:AO169" si="1186">SUM(AN167/12*9*$D167*$F167*$H167*$K167*AO$10)+SUM(AN167/12*3*$E167*$F167*$H167*$K167*AO$10)</f>
        <v>0</v>
      </c>
      <c r="AP167" s="21"/>
      <c r="AQ167" s="19">
        <f t="shared" ref="AQ167:AQ169" si="1187">SUM(AP167/12*9*$D167*$F167*$H167*$K167*AQ$10)+SUM(AP167/12*3*$E167*$F167*$H167*$K167*AQ$10)</f>
        <v>0</v>
      </c>
      <c r="AR167" s="21"/>
      <c r="AS167" s="19">
        <f t="shared" ref="AS167:AS169" si="1188">SUM(AR167/12*9*$D167*$F167*$H167*$K167*AS$10)+SUM(AR167/12*3*$E167*$F167*$H167*$K167*AS$10)</f>
        <v>0</v>
      </c>
      <c r="AT167" s="21"/>
      <c r="AU167" s="19">
        <f t="shared" ref="AU167:AU169" si="1189">SUM(AT167/12*9*$D167*$F167*$H167*$K167*AU$10)+SUM(AT167/12*3*$E167*$F167*$H167*$K167*AU$10)</f>
        <v>0</v>
      </c>
      <c r="AV167" s="21"/>
      <c r="AW167" s="19">
        <f t="shared" ref="AW167:AW169" si="1190">SUM(AV167/12*9*$D167*$F167*$H167*$K167*AW$10)+SUM(AV167/12*3*$E167*$F167*$H167*$K167*AW$10)</f>
        <v>0</v>
      </c>
      <c r="AX167" s="21"/>
      <c r="AY167" s="19">
        <f t="shared" ref="AY167:AY169" si="1191">SUM(AX167/12*9*$D167*$F167*$H167*$K167*AY$10)+SUM(AX167/12*3*$E167*$F167*$H167*$K167*AY$10)</f>
        <v>0</v>
      </c>
      <c r="AZ167" s="21"/>
      <c r="BA167" s="19">
        <f t="shared" ref="BA167:BA169" si="1192">SUM(AZ167/12*9*$D167*$F167*$H167*$J167*BA$10)+SUM(AZ167/12*3*$E167*$F167*$H167*$J167*BA$10)</f>
        <v>0</v>
      </c>
      <c r="BB167" s="21"/>
      <c r="BC167" s="19">
        <f t="shared" ref="BC167:BC169" si="1193">SUM(BB167/12*9*$D167*$F167*$H167*$J167*BC$10)+SUM(BB167/12*3*$E167*$F167*$H167*$J167*BC$10)</f>
        <v>0</v>
      </c>
      <c r="BD167" s="21"/>
      <c r="BE167" s="19">
        <f t="shared" ref="BE167:BE169" si="1194">SUM(BD167/12*9*$D167*$F167*$H167*$J167*BE$10)+SUM(BD167/12*3*$E167*$F167*$H167*$J167*BE$10)</f>
        <v>0</v>
      </c>
      <c r="BF167" s="21"/>
      <c r="BG167" s="19">
        <f t="shared" ref="BG167:BG169" si="1195">SUM(BF167/12*9*$D167*$F167*$H167*$J167*BG$10)+SUM(BF167/12*3*$E167*$F167*$H167*$J167*BG$10)</f>
        <v>0</v>
      </c>
      <c r="BH167" s="21"/>
      <c r="BI167" s="19">
        <f t="shared" ref="BI167:BI169" si="1196">SUM(BH167/12*9*$D167*$F167*$H167*$J167*BI$10)+SUM(BH167/12*3*$E167*$F167*$H167*$J167*BI$10)</f>
        <v>0</v>
      </c>
      <c r="BJ167" s="21"/>
      <c r="BK167" s="19">
        <f t="shared" ref="BK167:BK169" si="1197">SUM(BJ167/12*9*$D167*$F167*$H167*$K167*BK$10)+SUM(BJ167/12*3*$E167*$F167*$H167*$K167*BK$10)</f>
        <v>0</v>
      </c>
      <c r="BL167" s="21"/>
      <c r="BM167" s="19">
        <f t="shared" ref="BM167:BM169" si="1198">SUM(BL167/12*9*$D167*$F167*$H167*$K167*BM$10)+SUM(BL167/12*3*$E167*$F167*$H167*$K167*BM$10)</f>
        <v>0</v>
      </c>
      <c r="BN167" s="21"/>
      <c r="BO167" s="19">
        <f t="shared" ref="BO167:BO169" si="1199">SUM(BN167/12*9*$D167*$F167*$H167*$J167*BO$10)+SUM(BN167/12*3*$E167*$F167*$H167*$J167*BO$10)</f>
        <v>0</v>
      </c>
      <c r="BP167" s="21"/>
      <c r="BQ167" s="19">
        <f t="shared" ref="BQ167:BQ169" si="1200">SUM(BP167/12*9*$D167*$F167*$H167*$K167*BQ$10)+SUM(BP167/12*3*$E167*$F167*$H167*$K167*BQ$10)</f>
        <v>0</v>
      </c>
      <c r="BR167" s="21"/>
      <c r="BS167" s="19">
        <f t="shared" ref="BS167:BS169" si="1201">SUM(BR167/12*9*$D167*$F167*$H167*$J167*BS$10)+SUM(BR167/12*3*$E167*$F167*$H167*$J167*BS$10)</f>
        <v>0</v>
      </c>
      <c r="BT167" s="21"/>
      <c r="BU167" s="19">
        <f t="shared" ref="BU167:BU169" si="1202">SUM(BT167/12*9*$D167*$F167*$H167*$J167*BU$10)+SUM(BT167/12*3*$E167*$F167*$H167*$J167*BU$10)</f>
        <v>0</v>
      </c>
      <c r="BV167" s="21"/>
      <c r="BW167" s="19">
        <f t="shared" ref="BW167:BW169" si="1203">SUM(BV167/12*9*$D167*$F167*$H167*$K167*BW$10)+SUM(BV167/12*3*$E167*$F167*$H167*$K167*BW$10)</f>
        <v>0</v>
      </c>
      <c r="BX167" s="19">
        <v>0</v>
      </c>
      <c r="BY167" s="21"/>
      <c r="BZ167" s="19">
        <f t="shared" ref="BZ167:BZ169" si="1204">SUM(BY167/12*9*$D167*$F167*$H167*$K167*BZ$10)+SUM(BY167/12*3*$E167*$F167*$H167*$K167*BZ$10)</f>
        <v>0</v>
      </c>
      <c r="CA167" s="21"/>
      <c r="CB167" s="19">
        <f t="shared" ref="CB167:CB169" si="1205">SUM(CA167/12*9*$D167*$F167*$H167*$K167*CB$10)+SUM(CA167/12*3*$E167*$F167*$H167*$K167*CB$10)</f>
        <v>0</v>
      </c>
      <c r="CC167" s="21"/>
      <c r="CD167" s="19">
        <f t="shared" ref="CD167:CD169" si="1206">SUM(CC167/12*9*$D167*$F167*$H167*$K167*CD$10)+SUM(CC167/12*3*$E167*$F167*$H167*$K167*CD$10)</f>
        <v>0</v>
      </c>
      <c r="CE167" s="21"/>
      <c r="CF167" s="19">
        <f t="shared" ref="CF167:CF169" si="1207">SUM(CE167/12*9*$D167*$F167*$H167*$K167*CF$10)+SUM(CE167/12*3*$E167*$F167*$H167*$K167*CF$10)</f>
        <v>0</v>
      </c>
      <c r="CG167" s="21"/>
      <c r="CH167" s="19">
        <f t="shared" ref="CH167:CH169" si="1208">SUM(CG167/12*9*$D167*$F167*$H167*$J167*CH$10)+SUM(CG167/12*3*$E167*$F167*$H167*$J167*CH$10)</f>
        <v>0</v>
      </c>
      <c r="CI167" s="21"/>
      <c r="CJ167" s="19">
        <f t="shared" ref="CJ167:CJ169" si="1209">SUM(CI167/12*9*$D167*$F167*$H167*$J167*CJ$10)+SUM(CI167/12*3*$E167*$F167*$H167*$J167*CJ$10)</f>
        <v>0</v>
      </c>
      <c r="CK167" s="21"/>
      <c r="CL167" s="19">
        <f t="shared" ref="CL167:CL169" si="1210">SUM(CK167/12*9*$D167*$F167*$H167*$J167*CL$10)+SUM(CK167/12*3*$E167*$F167*$H167*$J167*CL$10)</f>
        <v>0</v>
      </c>
      <c r="CM167" s="21"/>
      <c r="CN167" s="19">
        <f t="shared" ref="CN167:CN169" si="1211">SUM(CM167/12*9*$D167*$F167*$H167*$K167*CN$10)+SUM(CM167/12*3*$E167*$F167*$H167*$K167*CN$10)</f>
        <v>0</v>
      </c>
      <c r="CO167" s="21"/>
      <c r="CP167" s="19">
        <f t="shared" ref="CP167:CP169" si="1212">SUM(CO167/12*9*$D167*$F167*$H167*$K167*CP$10)+SUM(CO167/12*3*$E167*$F167*$H167*$K167*CP$10)</f>
        <v>0</v>
      </c>
      <c r="CQ167" s="21"/>
      <c r="CR167" s="19">
        <f t="shared" ref="CR167:CR169" si="1213">SUM(CQ167/12*9*$D167*$F167*$H167*$M167*CR$10)+SUM(CQ167/12*3*$E167*$F167*$H167*$M167*CR$10)</f>
        <v>0</v>
      </c>
      <c r="CS167" s="21"/>
      <c r="CT167" s="19">
        <f t="shared" ref="CT167:CT169" si="1214">SUM(CS167/12*9*$D167*$F167*$H167*$L167*CT$10)+SUM(CS167/12*3*$E167*$F167*$H167*$L167*CT$10)</f>
        <v>0</v>
      </c>
      <c r="CU167" s="19"/>
      <c r="CV167" s="19"/>
      <c r="CW167" s="19"/>
      <c r="CX167" s="19"/>
      <c r="CY167" s="55">
        <f t="shared" si="1171"/>
        <v>0</v>
      </c>
      <c r="CZ167" s="55">
        <f t="shared" si="1171"/>
        <v>0</v>
      </c>
      <c r="DF167" s="33"/>
    </row>
    <row r="168" spans="1:110" ht="45" x14ac:dyDescent="0.25">
      <c r="A168" s="28"/>
      <c r="B168" s="28">
        <v>119</v>
      </c>
      <c r="C168" s="22" t="s">
        <v>275</v>
      </c>
      <c r="D168" s="16">
        <f t="shared" si="1172"/>
        <v>9860</v>
      </c>
      <c r="E168" s="16">
        <v>9959</v>
      </c>
      <c r="F168" s="17">
        <v>2.75</v>
      </c>
      <c r="G168" s="17"/>
      <c r="H168" s="29">
        <v>1</v>
      </c>
      <c r="I168" s="30"/>
      <c r="J168" s="16">
        <v>1.4</v>
      </c>
      <c r="K168" s="16">
        <v>1.68</v>
      </c>
      <c r="L168" s="16">
        <v>2.23</v>
      </c>
      <c r="M168" s="18">
        <v>2.57</v>
      </c>
      <c r="N168" s="21"/>
      <c r="O168" s="19">
        <f t="shared" si="1173"/>
        <v>0</v>
      </c>
      <c r="P168" s="21"/>
      <c r="Q168" s="19">
        <f t="shared" si="1174"/>
        <v>0</v>
      </c>
      <c r="R168" s="20"/>
      <c r="S168" s="19">
        <f t="shared" si="1175"/>
        <v>0</v>
      </c>
      <c r="T168" s="21"/>
      <c r="U168" s="19">
        <f t="shared" si="1176"/>
        <v>0</v>
      </c>
      <c r="V168" s="21"/>
      <c r="W168" s="19">
        <f t="shared" si="1177"/>
        <v>0</v>
      </c>
      <c r="X168" s="21"/>
      <c r="Y168" s="19">
        <f t="shared" si="1178"/>
        <v>0</v>
      </c>
      <c r="Z168" s="21"/>
      <c r="AA168" s="19">
        <f t="shared" si="1179"/>
        <v>0</v>
      </c>
      <c r="AB168" s="21"/>
      <c r="AC168" s="19">
        <f t="shared" si="1180"/>
        <v>0</v>
      </c>
      <c r="AD168" s="20"/>
      <c r="AE168" s="19">
        <f t="shared" si="1181"/>
        <v>0</v>
      </c>
      <c r="AF168" s="21"/>
      <c r="AG168" s="19">
        <f t="shared" si="1182"/>
        <v>0</v>
      </c>
      <c r="AH168" s="21"/>
      <c r="AI168" s="19">
        <f t="shared" si="1183"/>
        <v>0</v>
      </c>
      <c r="AJ168" s="21">
        <v>40</v>
      </c>
      <c r="AK168" s="19">
        <f t="shared" si="1184"/>
        <v>1522251.5</v>
      </c>
      <c r="AL168" s="21"/>
      <c r="AM168" s="19">
        <f t="shared" si="1185"/>
        <v>0</v>
      </c>
      <c r="AN168" s="21"/>
      <c r="AO168" s="19">
        <f t="shared" si="1186"/>
        <v>0</v>
      </c>
      <c r="AP168" s="21"/>
      <c r="AQ168" s="19">
        <f t="shared" si="1187"/>
        <v>0</v>
      </c>
      <c r="AR168" s="21"/>
      <c r="AS168" s="19">
        <f t="shared" si="1188"/>
        <v>0</v>
      </c>
      <c r="AT168" s="21"/>
      <c r="AU168" s="19">
        <f t="shared" si="1189"/>
        <v>0</v>
      </c>
      <c r="AV168" s="21"/>
      <c r="AW168" s="19">
        <f t="shared" si="1190"/>
        <v>0</v>
      </c>
      <c r="AX168" s="21"/>
      <c r="AY168" s="19">
        <f t="shared" si="1191"/>
        <v>0</v>
      </c>
      <c r="AZ168" s="21"/>
      <c r="BA168" s="19">
        <f t="shared" si="1192"/>
        <v>0</v>
      </c>
      <c r="BB168" s="21"/>
      <c r="BC168" s="19">
        <f t="shared" si="1193"/>
        <v>0</v>
      </c>
      <c r="BD168" s="21"/>
      <c r="BE168" s="19">
        <f t="shared" si="1194"/>
        <v>0</v>
      </c>
      <c r="BF168" s="21"/>
      <c r="BG168" s="19">
        <f t="shared" si="1195"/>
        <v>0</v>
      </c>
      <c r="BH168" s="21"/>
      <c r="BI168" s="19">
        <f t="shared" si="1196"/>
        <v>0</v>
      </c>
      <c r="BJ168" s="21"/>
      <c r="BK168" s="19">
        <f t="shared" si="1197"/>
        <v>0</v>
      </c>
      <c r="BL168" s="21"/>
      <c r="BM168" s="19">
        <f t="shared" si="1198"/>
        <v>0</v>
      </c>
      <c r="BN168" s="21"/>
      <c r="BO168" s="19">
        <f t="shared" si="1199"/>
        <v>0</v>
      </c>
      <c r="BP168" s="21"/>
      <c r="BQ168" s="19">
        <f t="shared" si="1200"/>
        <v>0</v>
      </c>
      <c r="BR168" s="21"/>
      <c r="BS168" s="19">
        <f t="shared" si="1201"/>
        <v>0</v>
      </c>
      <c r="BT168" s="21"/>
      <c r="BU168" s="19">
        <f t="shared" si="1202"/>
        <v>0</v>
      </c>
      <c r="BV168" s="21"/>
      <c r="BW168" s="19">
        <f t="shared" si="1203"/>
        <v>0</v>
      </c>
      <c r="BX168" s="19">
        <v>0</v>
      </c>
      <c r="BY168" s="21"/>
      <c r="BZ168" s="19">
        <f t="shared" si="1204"/>
        <v>0</v>
      </c>
      <c r="CA168" s="21"/>
      <c r="CB168" s="19">
        <f t="shared" si="1205"/>
        <v>0</v>
      </c>
      <c r="CC168" s="21"/>
      <c r="CD168" s="19">
        <f t="shared" si="1206"/>
        <v>0</v>
      </c>
      <c r="CE168" s="21"/>
      <c r="CF168" s="19">
        <f t="shared" si="1207"/>
        <v>0</v>
      </c>
      <c r="CG168" s="21"/>
      <c r="CH168" s="19">
        <f t="shared" si="1208"/>
        <v>0</v>
      </c>
      <c r="CI168" s="21"/>
      <c r="CJ168" s="19">
        <f t="shared" si="1209"/>
        <v>0</v>
      </c>
      <c r="CK168" s="21"/>
      <c r="CL168" s="19">
        <f t="shared" si="1210"/>
        <v>0</v>
      </c>
      <c r="CM168" s="21"/>
      <c r="CN168" s="19">
        <f t="shared" si="1211"/>
        <v>0</v>
      </c>
      <c r="CO168" s="21"/>
      <c r="CP168" s="19">
        <f t="shared" si="1212"/>
        <v>0</v>
      </c>
      <c r="CQ168" s="21"/>
      <c r="CR168" s="19">
        <f t="shared" si="1213"/>
        <v>0</v>
      </c>
      <c r="CS168" s="21"/>
      <c r="CT168" s="19">
        <f t="shared" si="1214"/>
        <v>0</v>
      </c>
      <c r="CU168" s="19"/>
      <c r="CV168" s="19"/>
      <c r="CW168" s="19"/>
      <c r="CX168" s="19"/>
      <c r="CY168" s="55">
        <f t="shared" si="1171"/>
        <v>40</v>
      </c>
      <c r="CZ168" s="55">
        <f t="shared" si="1171"/>
        <v>1522251.5</v>
      </c>
      <c r="DF168" s="33"/>
    </row>
    <row r="169" spans="1:110" ht="60" x14ac:dyDescent="0.25">
      <c r="A169" s="28"/>
      <c r="B169" s="28">
        <v>120</v>
      </c>
      <c r="C169" s="22" t="s">
        <v>276</v>
      </c>
      <c r="D169" s="16">
        <f t="shared" si="1172"/>
        <v>9860</v>
      </c>
      <c r="E169" s="16">
        <v>9959</v>
      </c>
      <c r="F169" s="17">
        <v>2.35</v>
      </c>
      <c r="G169" s="17"/>
      <c r="H169" s="29">
        <v>1</v>
      </c>
      <c r="I169" s="30"/>
      <c r="J169" s="16">
        <v>1.4</v>
      </c>
      <c r="K169" s="16">
        <v>1.68</v>
      </c>
      <c r="L169" s="16">
        <v>2.23</v>
      </c>
      <c r="M169" s="18">
        <v>2.57</v>
      </c>
      <c r="N169" s="21"/>
      <c r="O169" s="19">
        <f t="shared" si="1173"/>
        <v>0</v>
      </c>
      <c r="P169" s="21"/>
      <c r="Q169" s="19">
        <f t="shared" si="1174"/>
        <v>0</v>
      </c>
      <c r="R169" s="20"/>
      <c r="S169" s="19">
        <f t="shared" si="1175"/>
        <v>0</v>
      </c>
      <c r="T169" s="21"/>
      <c r="U169" s="19">
        <f t="shared" si="1176"/>
        <v>0</v>
      </c>
      <c r="V169" s="21"/>
      <c r="W169" s="19">
        <f t="shared" si="1177"/>
        <v>0</v>
      </c>
      <c r="X169" s="21"/>
      <c r="Y169" s="19">
        <f t="shared" si="1178"/>
        <v>0</v>
      </c>
      <c r="Z169" s="21"/>
      <c r="AA169" s="19">
        <f t="shared" si="1179"/>
        <v>0</v>
      </c>
      <c r="AB169" s="21"/>
      <c r="AC169" s="19">
        <f t="shared" si="1180"/>
        <v>0</v>
      </c>
      <c r="AD169" s="20"/>
      <c r="AE169" s="19">
        <f t="shared" si="1181"/>
        <v>0</v>
      </c>
      <c r="AF169" s="21"/>
      <c r="AG169" s="19">
        <f t="shared" si="1182"/>
        <v>0</v>
      </c>
      <c r="AH169" s="21"/>
      <c r="AI169" s="19">
        <f t="shared" si="1183"/>
        <v>0</v>
      </c>
      <c r="AJ169" s="21"/>
      <c r="AK169" s="19">
        <f t="shared" si="1184"/>
        <v>0</v>
      </c>
      <c r="AL169" s="21"/>
      <c r="AM169" s="19">
        <f t="shared" si="1185"/>
        <v>0</v>
      </c>
      <c r="AN169" s="21"/>
      <c r="AO169" s="19">
        <f t="shared" si="1186"/>
        <v>0</v>
      </c>
      <c r="AP169" s="21"/>
      <c r="AQ169" s="19">
        <f t="shared" si="1187"/>
        <v>0</v>
      </c>
      <c r="AR169" s="21"/>
      <c r="AS169" s="19">
        <f t="shared" si="1188"/>
        <v>0</v>
      </c>
      <c r="AT169" s="21"/>
      <c r="AU169" s="19">
        <f t="shared" si="1189"/>
        <v>0</v>
      </c>
      <c r="AV169" s="21"/>
      <c r="AW169" s="19">
        <f t="shared" si="1190"/>
        <v>0</v>
      </c>
      <c r="AX169" s="21"/>
      <c r="AY169" s="19">
        <f t="shared" si="1191"/>
        <v>0</v>
      </c>
      <c r="AZ169" s="21"/>
      <c r="BA169" s="19">
        <f t="shared" si="1192"/>
        <v>0</v>
      </c>
      <c r="BB169" s="21"/>
      <c r="BC169" s="19">
        <f t="shared" si="1193"/>
        <v>0</v>
      </c>
      <c r="BD169" s="21"/>
      <c r="BE169" s="19">
        <f t="shared" si="1194"/>
        <v>0</v>
      </c>
      <c r="BF169" s="21"/>
      <c r="BG169" s="19">
        <f t="shared" si="1195"/>
        <v>0</v>
      </c>
      <c r="BH169" s="21"/>
      <c r="BI169" s="19">
        <f t="shared" si="1196"/>
        <v>0</v>
      </c>
      <c r="BJ169" s="21"/>
      <c r="BK169" s="19">
        <f t="shared" si="1197"/>
        <v>0</v>
      </c>
      <c r="BL169" s="21"/>
      <c r="BM169" s="19">
        <f t="shared" si="1198"/>
        <v>0</v>
      </c>
      <c r="BN169" s="21"/>
      <c r="BO169" s="19">
        <f t="shared" si="1199"/>
        <v>0</v>
      </c>
      <c r="BP169" s="21"/>
      <c r="BQ169" s="19">
        <f t="shared" si="1200"/>
        <v>0</v>
      </c>
      <c r="BR169" s="21"/>
      <c r="BS169" s="19">
        <f t="shared" si="1201"/>
        <v>0</v>
      </c>
      <c r="BT169" s="21"/>
      <c r="BU169" s="19">
        <f t="shared" si="1202"/>
        <v>0</v>
      </c>
      <c r="BV169" s="21"/>
      <c r="BW169" s="19">
        <f t="shared" si="1203"/>
        <v>0</v>
      </c>
      <c r="BX169" s="19">
        <v>0</v>
      </c>
      <c r="BY169" s="21"/>
      <c r="BZ169" s="19">
        <f t="shared" si="1204"/>
        <v>0</v>
      </c>
      <c r="CA169" s="21"/>
      <c r="CB169" s="19">
        <f t="shared" si="1205"/>
        <v>0</v>
      </c>
      <c r="CC169" s="21"/>
      <c r="CD169" s="19">
        <f t="shared" si="1206"/>
        <v>0</v>
      </c>
      <c r="CE169" s="21"/>
      <c r="CF169" s="19">
        <f t="shared" si="1207"/>
        <v>0</v>
      </c>
      <c r="CG169" s="21"/>
      <c r="CH169" s="19">
        <f t="shared" si="1208"/>
        <v>0</v>
      </c>
      <c r="CI169" s="21"/>
      <c r="CJ169" s="19">
        <f t="shared" si="1209"/>
        <v>0</v>
      </c>
      <c r="CK169" s="21"/>
      <c r="CL169" s="19">
        <f t="shared" si="1210"/>
        <v>0</v>
      </c>
      <c r="CM169" s="21"/>
      <c r="CN169" s="19">
        <f t="shared" si="1211"/>
        <v>0</v>
      </c>
      <c r="CO169" s="21"/>
      <c r="CP169" s="19">
        <f t="shared" si="1212"/>
        <v>0</v>
      </c>
      <c r="CQ169" s="21"/>
      <c r="CR169" s="19">
        <f t="shared" si="1213"/>
        <v>0</v>
      </c>
      <c r="CS169" s="21"/>
      <c r="CT169" s="19">
        <f t="shared" si="1214"/>
        <v>0</v>
      </c>
      <c r="CU169" s="19"/>
      <c r="CV169" s="19"/>
      <c r="CW169" s="19"/>
      <c r="CX169" s="19"/>
      <c r="CY169" s="55">
        <f t="shared" si="1171"/>
        <v>0</v>
      </c>
      <c r="CZ169" s="55">
        <f t="shared" si="1171"/>
        <v>0</v>
      </c>
      <c r="DF169" s="33"/>
    </row>
    <row r="170" spans="1:110" x14ac:dyDescent="0.25">
      <c r="A170" s="99" t="s">
        <v>282</v>
      </c>
      <c r="B170" s="100"/>
      <c r="C170" s="92" t="s">
        <v>277</v>
      </c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>
        <f t="shared" ref="N170:BY170" si="1215">N11+N12+N22+N24+N26+N28+N30+N32+N36+N39+N41+N44+N55+N58+N61+N64+N67+N69+N74+N86+N93+N100+N103+N105+N107+N111+N113+N115+N117+N122+N129+N136+N144+N146+N150+N155+N161</f>
        <v>200</v>
      </c>
      <c r="O170" s="94">
        <f t="shared" si="1215"/>
        <v>4356683.7929999996</v>
      </c>
      <c r="P170" s="93">
        <f t="shared" si="1215"/>
        <v>872</v>
      </c>
      <c r="Q170" s="94">
        <f t="shared" si="1215"/>
        <v>30362551.645999998</v>
      </c>
      <c r="R170" s="93">
        <f t="shared" si="1215"/>
        <v>110</v>
      </c>
      <c r="S170" s="94">
        <f t="shared" si="1215"/>
        <v>593678.08499999996</v>
      </c>
      <c r="T170" s="93">
        <f t="shared" si="1215"/>
        <v>891</v>
      </c>
      <c r="U170" s="94">
        <f t="shared" si="1215"/>
        <v>33765752.453999996</v>
      </c>
      <c r="V170" s="93">
        <f t="shared" si="1215"/>
        <v>55</v>
      </c>
      <c r="W170" s="94">
        <f t="shared" si="1215"/>
        <v>3225789.3149999995</v>
      </c>
      <c r="X170" s="93">
        <f t="shared" si="1215"/>
        <v>355</v>
      </c>
      <c r="Y170" s="94">
        <f t="shared" si="1215"/>
        <v>4619452.0791999996</v>
      </c>
      <c r="Z170" s="93">
        <f t="shared" si="1215"/>
        <v>655</v>
      </c>
      <c r="AA170" s="94">
        <f t="shared" si="1215"/>
        <v>13959046.254999999</v>
      </c>
      <c r="AB170" s="93">
        <f t="shared" si="1215"/>
        <v>800</v>
      </c>
      <c r="AC170" s="94">
        <f t="shared" si="1215"/>
        <v>133884621.09120001</v>
      </c>
      <c r="AD170" s="93">
        <f t="shared" si="1215"/>
        <v>200</v>
      </c>
      <c r="AE170" s="94">
        <f t="shared" si="1215"/>
        <v>2878715.9730000002</v>
      </c>
      <c r="AF170" s="93">
        <f t="shared" si="1215"/>
        <v>1180</v>
      </c>
      <c r="AG170" s="94">
        <f t="shared" si="1215"/>
        <v>15266521.907000002</v>
      </c>
      <c r="AH170" s="93">
        <f t="shared" si="1215"/>
        <v>1150</v>
      </c>
      <c r="AI170" s="94">
        <f t="shared" si="1215"/>
        <v>13208991.425000001</v>
      </c>
      <c r="AJ170" s="93">
        <f t="shared" si="1215"/>
        <v>360</v>
      </c>
      <c r="AK170" s="94">
        <f t="shared" si="1215"/>
        <v>6062038.0765000004</v>
      </c>
      <c r="AL170" s="93">
        <f t="shared" si="1215"/>
        <v>70</v>
      </c>
      <c r="AM170" s="94">
        <f t="shared" si="1215"/>
        <v>957357.80699999991</v>
      </c>
      <c r="AN170" s="93">
        <f t="shared" si="1215"/>
        <v>650</v>
      </c>
      <c r="AO170" s="94">
        <f t="shared" si="1215"/>
        <v>13734306.578999998</v>
      </c>
      <c r="AP170" s="93">
        <f t="shared" si="1215"/>
        <v>1040</v>
      </c>
      <c r="AQ170" s="94">
        <f t="shared" si="1215"/>
        <v>29346628.672200002</v>
      </c>
      <c r="AR170" s="93">
        <f t="shared" si="1215"/>
        <v>390</v>
      </c>
      <c r="AS170" s="94">
        <f t="shared" si="1215"/>
        <v>6819576.0107999993</v>
      </c>
      <c r="AT170" s="93">
        <f t="shared" si="1215"/>
        <v>170</v>
      </c>
      <c r="AU170" s="94">
        <f t="shared" si="1215"/>
        <v>15851952.156599998</v>
      </c>
      <c r="AV170" s="93">
        <f t="shared" si="1215"/>
        <v>860</v>
      </c>
      <c r="AW170" s="94">
        <f t="shared" si="1215"/>
        <v>12224786.637</v>
      </c>
      <c r="AX170" s="93">
        <f t="shared" si="1215"/>
        <v>274</v>
      </c>
      <c r="AY170" s="94">
        <f t="shared" si="1215"/>
        <v>4875799.2318000002</v>
      </c>
      <c r="AZ170" s="93">
        <f t="shared" si="1215"/>
        <v>404</v>
      </c>
      <c r="BA170" s="94">
        <f t="shared" si="1215"/>
        <v>5088983.6350500006</v>
      </c>
      <c r="BB170" s="93">
        <f t="shared" si="1215"/>
        <v>1470</v>
      </c>
      <c r="BC170" s="94">
        <f t="shared" si="1215"/>
        <v>15030157.764999999</v>
      </c>
      <c r="BD170" s="93">
        <f t="shared" si="1215"/>
        <v>290</v>
      </c>
      <c r="BE170" s="94">
        <f t="shared" si="1215"/>
        <v>3644408.4775</v>
      </c>
      <c r="BF170" s="93">
        <f t="shared" si="1215"/>
        <v>691</v>
      </c>
      <c r="BG170" s="94">
        <f t="shared" si="1215"/>
        <v>8869052.3984999992</v>
      </c>
      <c r="BH170" s="93">
        <f t="shared" si="1215"/>
        <v>20</v>
      </c>
      <c r="BI170" s="94">
        <f t="shared" si="1215"/>
        <v>221418.4</v>
      </c>
      <c r="BJ170" s="93">
        <f t="shared" si="1215"/>
        <v>20</v>
      </c>
      <c r="BK170" s="94">
        <f t="shared" si="1215"/>
        <v>265702.08</v>
      </c>
      <c r="BL170" s="93">
        <f t="shared" si="1215"/>
        <v>755</v>
      </c>
      <c r="BM170" s="94">
        <f t="shared" si="1215"/>
        <v>11446943.797800003</v>
      </c>
      <c r="BN170" s="93">
        <f t="shared" si="1215"/>
        <v>50</v>
      </c>
      <c r="BO170" s="94">
        <f t="shared" si="1215"/>
        <v>578455.56999999995</v>
      </c>
      <c r="BP170" s="93">
        <f t="shared" si="1215"/>
        <v>200</v>
      </c>
      <c r="BQ170" s="94">
        <f t="shared" si="1215"/>
        <v>3160692.3054</v>
      </c>
      <c r="BR170" s="93">
        <f t="shared" si="1215"/>
        <v>260</v>
      </c>
      <c r="BS170" s="94">
        <f t="shared" si="1215"/>
        <v>3238244.1</v>
      </c>
      <c r="BT170" s="93">
        <f t="shared" si="1215"/>
        <v>0</v>
      </c>
      <c r="BU170" s="93">
        <f t="shared" si="1215"/>
        <v>0</v>
      </c>
      <c r="BV170" s="93">
        <f t="shared" si="1215"/>
        <v>800</v>
      </c>
      <c r="BW170" s="94">
        <f t="shared" si="1215"/>
        <v>11652032.590799998</v>
      </c>
      <c r="BX170" s="51"/>
      <c r="BY170" s="93">
        <f t="shared" si="1215"/>
        <v>245</v>
      </c>
      <c r="BZ170" s="94">
        <f t="shared" ref="BZ170:CZ170" si="1216">BZ11+BZ12+BZ22+BZ24+BZ26+BZ28+BZ30+BZ32+BZ36+BZ39+BZ41+BZ44+BZ55+BZ58+BZ61+BZ64+BZ67+BZ69+BZ74+BZ86+BZ93+BZ100+BZ103+BZ105+BZ107+BZ111+BZ113+BZ115+BZ117+BZ122+BZ129+BZ136+BZ144+BZ146+BZ150+BZ155+BZ161</f>
        <v>3586645.9523999998</v>
      </c>
      <c r="CA170" s="93">
        <f t="shared" si="1216"/>
        <v>255</v>
      </c>
      <c r="CB170" s="94">
        <f t="shared" si="1216"/>
        <v>3815481.8687999998</v>
      </c>
      <c r="CC170" s="93">
        <f t="shared" si="1216"/>
        <v>1440</v>
      </c>
      <c r="CD170" s="94">
        <f t="shared" si="1216"/>
        <v>21102942.982799996</v>
      </c>
      <c r="CE170" s="93">
        <f t="shared" si="1216"/>
        <v>1320</v>
      </c>
      <c r="CF170" s="94">
        <f t="shared" si="1216"/>
        <v>17878096.580400001</v>
      </c>
      <c r="CG170" s="93">
        <f t="shared" si="1216"/>
        <v>550</v>
      </c>
      <c r="CH170" s="94">
        <f t="shared" si="1216"/>
        <v>6865354.2649999987</v>
      </c>
      <c r="CI170" s="93">
        <f t="shared" si="1216"/>
        <v>1405</v>
      </c>
      <c r="CJ170" s="94">
        <f t="shared" si="1216"/>
        <v>17413726.840999998</v>
      </c>
      <c r="CK170" s="93">
        <f t="shared" si="1216"/>
        <v>805</v>
      </c>
      <c r="CL170" s="94">
        <f t="shared" si="1216"/>
        <v>8328929.8889999995</v>
      </c>
      <c r="CM170" s="86">
        <f>CM11+CM12+CM22+CM24+CM26+CM28+CM30+CM32+CM36+CM39+CM41+CM44+CM55+CM58+CM61+CM64+CM67+CM69+CM74+CM86+CM93+CM100+CM103+CM105+CM107+CM111+CM113+CM115+CM117+CM122+CM129+CM136+CM144+CM146+CM150+CM155+CM161</f>
        <v>415</v>
      </c>
      <c r="CN170" s="94">
        <f t="shared" si="1216"/>
        <v>6593895.3065999998</v>
      </c>
      <c r="CO170" s="93">
        <f t="shared" si="1216"/>
        <v>110</v>
      </c>
      <c r="CP170" s="94">
        <f t="shared" si="1216"/>
        <v>1733872.1358</v>
      </c>
      <c r="CQ170" s="93">
        <f t="shared" si="1216"/>
        <v>90</v>
      </c>
      <c r="CR170" s="94">
        <f t="shared" si="1216"/>
        <v>2038909.5899499997</v>
      </c>
      <c r="CS170" s="93">
        <f t="shared" si="1216"/>
        <v>485</v>
      </c>
      <c r="CT170" s="94">
        <f t="shared" si="1216"/>
        <v>9937642.3087750003</v>
      </c>
      <c r="CU170" s="93">
        <f t="shared" si="1216"/>
        <v>5</v>
      </c>
      <c r="CV170" s="94">
        <f t="shared" si="1216"/>
        <v>605788.23787500011</v>
      </c>
      <c r="CW170" s="93">
        <f t="shared" si="1216"/>
        <v>5</v>
      </c>
      <c r="CX170" s="94">
        <f t="shared" si="1216"/>
        <v>605788.23787500011</v>
      </c>
      <c r="CY170" s="93">
        <f t="shared" si="1216"/>
        <v>22372</v>
      </c>
      <c r="CZ170" s="94">
        <f t="shared" si="1216"/>
        <v>509697414.510625</v>
      </c>
      <c r="DF170" s="33"/>
    </row>
    <row r="171" spans="1:110" x14ac:dyDescent="0.25"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  <c r="CP171" s="33"/>
      <c r="CQ171" s="33"/>
      <c r="CR171" s="33"/>
      <c r="CS171" s="33"/>
      <c r="CT171" s="33"/>
      <c r="CU171" s="33"/>
      <c r="CV171" s="33"/>
      <c r="CW171" s="33"/>
      <c r="CX171" s="33"/>
      <c r="CY171" s="33"/>
    </row>
  </sheetData>
  <autoFilter ref="A11:DF170"/>
  <mergeCells count="152">
    <mergeCell ref="A4:S4"/>
    <mergeCell ref="A6:A9"/>
    <mergeCell ref="B6:B9"/>
    <mergeCell ref="C6:C9"/>
    <mergeCell ref="D6:D9"/>
    <mergeCell ref="E6:E9"/>
    <mergeCell ref="F6:F9"/>
    <mergeCell ref="R6:S6"/>
    <mergeCell ref="T6:U6"/>
    <mergeCell ref="V6:W6"/>
    <mergeCell ref="X6:Y6"/>
    <mergeCell ref="Z6:AA6"/>
    <mergeCell ref="AB6:AC6"/>
    <mergeCell ref="G6:G9"/>
    <mergeCell ref="H6:H9"/>
    <mergeCell ref="I6:I9"/>
    <mergeCell ref="J6:M6"/>
    <mergeCell ref="N6:O6"/>
    <mergeCell ref="P6:Q6"/>
    <mergeCell ref="J8:J9"/>
    <mergeCell ref="K8:K9"/>
    <mergeCell ref="L8:L9"/>
    <mergeCell ref="M8:M9"/>
    <mergeCell ref="Z8:AA8"/>
    <mergeCell ref="AB8:AC8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BR6:BS6"/>
    <mergeCell ref="BT6:BU6"/>
    <mergeCell ref="BV6:BW6"/>
    <mergeCell ref="BY6:BZ6"/>
    <mergeCell ref="BB6:BC6"/>
    <mergeCell ref="BD6:BE6"/>
    <mergeCell ref="BF6:BG6"/>
    <mergeCell ref="BH6:BI6"/>
    <mergeCell ref="BJ6:BK6"/>
    <mergeCell ref="BL6:BM6"/>
    <mergeCell ref="CY6:CZ6"/>
    <mergeCell ref="J7:M7"/>
    <mergeCell ref="N7:O7"/>
    <mergeCell ref="P7:Q7"/>
    <mergeCell ref="R7:S7"/>
    <mergeCell ref="T7:U7"/>
    <mergeCell ref="V7:W7"/>
    <mergeCell ref="X7:Y7"/>
    <mergeCell ref="Z7:AA7"/>
    <mergeCell ref="AB7:AC7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N6:BO6"/>
    <mergeCell ref="BP6:BQ6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BN7:BO7"/>
    <mergeCell ref="BP7:BQ7"/>
    <mergeCell ref="BR7:BS7"/>
    <mergeCell ref="BT7:BU7"/>
    <mergeCell ref="BV7:BW7"/>
    <mergeCell ref="BY7:BZ7"/>
    <mergeCell ref="BB7:BC7"/>
    <mergeCell ref="BD7:BE7"/>
    <mergeCell ref="BF7:BG7"/>
    <mergeCell ref="BH7:BI7"/>
    <mergeCell ref="BJ7:BK7"/>
    <mergeCell ref="BL7:BM7"/>
    <mergeCell ref="CM7:CN7"/>
    <mergeCell ref="CO7:CP7"/>
    <mergeCell ref="CQ7:CR7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AD8:AE8"/>
    <mergeCell ref="AF8:AG8"/>
    <mergeCell ref="AH8:AI8"/>
    <mergeCell ref="AJ8:AK8"/>
    <mergeCell ref="N8:O8"/>
    <mergeCell ref="P8:Q8"/>
    <mergeCell ref="R8:S8"/>
    <mergeCell ref="T8:U8"/>
    <mergeCell ref="V8:W8"/>
    <mergeCell ref="X8: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Q1:S1"/>
    <mergeCell ref="Q2:S2"/>
    <mergeCell ref="CU8:CV8"/>
    <mergeCell ref="CW8:CX8"/>
    <mergeCell ref="A170:B170"/>
    <mergeCell ref="CI8:CJ8"/>
    <mergeCell ref="CK8:CL8"/>
    <mergeCell ref="CM8:CN8"/>
    <mergeCell ref="CO8:CP8"/>
    <mergeCell ref="CQ8:CR8"/>
    <mergeCell ref="CS8:CT8"/>
    <mergeCell ref="BV8:BW8"/>
    <mergeCell ref="BY8:BZ8"/>
    <mergeCell ref="CA8:CB8"/>
    <mergeCell ref="CC8:CD8"/>
    <mergeCell ref="CE8:CF8"/>
    <mergeCell ref="CG8:CH8"/>
    <mergeCell ref="BJ8:BK8"/>
    <mergeCell ref="BL8:BM8"/>
    <mergeCell ref="BN8:BO8"/>
    <mergeCell ref="BP8:BQ8"/>
    <mergeCell ref="BR8:BS8"/>
    <mergeCell ref="BT8:BU8"/>
    <mergeCell ref="AX8:AY8"/>
  </mergeCells>
  <pageMargins left="0" right="0" top="0.39370078740157483" bottom="0.19685039370078741" header="0.11811023622047245" footer="0.11811023622047245"/>
  <pageSetup paperSize="9" scale="61" orientation="landscape" r:id="rId1"/>
  <colBreaks count="2" manualBreakCount="2">
    <brk id="19" max="169" man="1"/>
    <brk id="100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2017-09-22T04:41:04Z</cp:lastPrinted>
  <dcterms:created xsi:type="dcterms:W3CDTF">2017-09-22T00:24:24Z</dcterms:created>
  <dcterms:modified xsi:type="dcterms:W3CDTF">2017-09-29T01:00:07Z</dcterms:modified>
</cp:coreProperties>
</file>